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76" yWindow="0" windowWidth="29544" windowHeight="14292" tabRatio="655" activeTab="0"/>
  </bookViews>
  <sheets>
    <sheet name="NASLOVNA" sheetId="1" r:id="rId1"/>
    <sheet name="OPCE NAP." sheetId="2" r:id="rId2"/>
    <sheet name="1A_prometnica" sheetId="3" r:id="rId3"/>
    <sheet name="1B_oborinska" sheetId="4" r:id="rId4"/>
    <sheet name="1C_JR" sheetId="5" r:id="rId5"/>
    <sheet name="1 REKAPITULACIJA" sheetId="6" r:id="rId6"/>
    <sheet name="2A_prometnica" sheetId="7" r:id="rId7"/>
    <sheet name="2B_oborinska" sheetId="8" r:id="rId8"/>
    <sheet name="2C_JR" sheetId="9" r:id="rId9"/>
    <sheet name="2 REKAPITULACIJA" sheetId="10" r:id="rId10"/>
    <sheet name="3A_prometnica" sheetId="11" r:id="rId11"/>
    <sheet name="3B_oborinska" sheetId="12" r:id="rId12"/>
    <sheet name="3C_JR" sheetId="13" r:id="rId13"/>
    <sheet name="3 REKAPITULACIJA" sheetId="14" r:id="rId14"/>
    <sheet name="4A_prometnica" sheetId="15" r:id="rId15"/>
    <sheet name="4 REKAPITULACIJA" sheetId="16" r:id="rId16"/>
    <sheet name="REKAPITULACIJA" sheetId="17" r:id="rId17"/>
  </sheets>
  <definedNames>
    <definedName name="_Hlk58577233" localSheetId="0">'NASLOVNA'!$E$22</definedName>
    <definedName name="_xlnm.Print_Area" localSheetId="5">'1 REKAPITULACIJA'!$A$1:$E$16</definedName>
    <definedName name="_xlnm.Print_Area" localSheetId="2">'1A_prometnica'!$A$1:$G$175</definedName>
    <definedName name="_xlnm.Print_Area" localSheetId="3">'1B_oborinska'!$A$1:$G$199</definedName>
    <definedName name="_xlnm.Print_Area" localSheetId="9">'2 REKAPITULACIJA'!$A$1:$E$16</definedName>
    <definedName name="_xlnm.Print_Area" localSheetId="6">'2A_prometnica'!$A$1:$G$151</definedName>
    <definedName name="_xlnm.Print_Area" localSheetId="7">'2B_oborinska'!$A$1:$G$199</definedName>
    <definedName name="_xlnm.Print_Area" localSheetId="8">'2C_JR'!$A$1:$F$130</definedName>
    <definedName name="_xlnm.Print_Area" localSheetId="13">'3 REKAPITULACIJA'!$A$1:$E$16</definedName>
    <definedName name="_xlnm.Print_Area" localSheetId="10">'3A_prometnica'!$A$1:$G$149</definedName>
    <definedName name="_xlnm.Print_Area" localSheetId="11">'3B_oborinska'!$A$1:$G$123</definedName>
    <definedName name="_xlnm.Print_Area" localSheetId="15">'4 REKAPITULACIJA'!$A$1:$E$12</definedName>
    <definedName name="_xlnm.Print_Area" localSheetId="14">'4A_prometnica'!$A$1:$G$132</definedName>
    <definedName name="_xlnm.Print_Area" localSheetId="1">'OPCE NAP.'!$A$1:$H$114</definedName>
    <definedName name="_xlnm.Print_Area" localSheetId="16">'REKAPITULACIJA'!$A$1:$E$16</definedName>
    <definedName name="_xlnm.Print_Titles" localSheetId="2">'1A_prometnica'!$1:$1</definedName>
    <definedName name="_xlnm.Print_Titles" localSheetId="3">'1B_oborinska'!$1:$1</definedName>
    <definedName name="_xlnm.Print_Titles" localSheetId="4">'1C_JR'!$1:$1</definedName>
    <definedName name="_xlnm.Print_Titles" localSheetId="6">'2A_prometnica'!$1:$1</definedName>
    <definedName name="_xlnm.Print_Titles" localSheetId="7">'2B_oborinska'!$1:$1</definedName>
    <definedName name="_xlnm.Print_Titles" localSheetId="8">'2C_JR'!$1:$1</definedName>
    <definedName name="_xlnm.Print_Titles" localSheetId="10">'3A_prometnica'!$1:$1</definedName>
    <definedName name="_xlnm.Print_Titles" localSheetId="11">'3B_oborinska'!$1:$1</definedName>
    <definedName name="_xlnm.Print_Titles" localSheetId="12">'3C_JR'!$1:$1</definedName>
    <definedName name="_xlnm.Print_Titles" localSheetId="14">'4A_prometnica'!$1:$1</definedName>
  </definedNames>
  <calcPr fullCalcOnLoad="1"/>
</workbook>
</file>

<file path=xl/sharedStrings.xml><?xml version="1.0" encoding="utf-8"?>
<sst xmlns="http://schemas.openxmlformats.org/spreadsheetml/2006/main" count="1553" uniqueCount="440">
  <si>
    <t>REKAPITULACIJA</t>
  </si>
  <si>
    <t>NOSIVI SLOJEVI KOLNIČKE KONSTRUKCIJE</t>
  </si>
  <si>
    <t>kom</t>
  </si>
  <si>
    <t>PRIPREMNI RADOVI</t>
  </si>
  <si>
    <t>ZEMLJANI RADOVI</t>
  </si>
  <si>
    <t>KOLNIČKI ZASTOR</t>
  </si>
  <si>
    <t>OPREMA CESTE</t>
  </si>
  <si>
    <t>komplet</t>
  </si>
  <si>
    <t>ZAVRŠNI RADOVI</t>
  </si>
  <si>
    <t>UKUPNO</t>
  </si>
  <si>
    <r>
      <t>m</t>
    </r>
    <r>
      <rPr>
        <vertAlign val="superscript"/>
        <sz val="11"/>
        <rFont val="Times New Roman"/>
        <family val="1"/>
      </rPr>
      <t>3</t>
    </r>
  </si>
  <si>
    <r>
      <t>m</t>
    </r>
    <r>
      <rPr>
        <vertAlign val="superscript"/>
        <sz val="11"/>
        <rFont val="Times New Roman"/>
        <family val="1"/>
      </rPr>
      <t>2</t>
    </r>
  </si>
  <si>
    <r>
      <t>m</t>
    </r>
    <r>
      <rPr>
        <vertAlign val="superscript"/>
        <sz val="11"/>
        <rFont val="Times New Roman"/>
        <family val="1"/>
      </rPr>
      <t>1</t>
    </r>
  </si>
  <si>
    <t>PDV (25%)</t>
  </si>
  <si>
    <t>SVEUKUPNO</t>
  </si>
  <si>
    <t>Ovaj dio troškovnika odnosi se na izgradnju prometnice u skladu sa glavnim projektom prometnice. U troškovniku ovog  projekta dani su opisi stavaka za sve vrste predviđenih radova. Za sve što eventualno nije obuhvaćeno tim opisima, izvoditelj radova dužan je pridržavati se opisa danih u Općim tehničkim uvjetima za radove na cestama (OTU) koje je 2001. g. izdao IGH Zagreb, postojećih propisa i Hrvatskih normi.</t>
  </si>
  <si>
    <t>PROMETNICA</t>
  </si>
  <si>
    <t>Iskolčenje i održavanje trase. Stavka obuhvaća iskolčenje trase ceste, održavanje točaka operativnog poligona i repera te sva geodetska mjerenja kojima se podaci iz projekta prenose na teren i obrnuto, osiguranje osi iskolčene trase, profiliranje, obnavljanje i održavanje iskolčenih oznaka na terenu u cijelom razdoblju od početka radova do predaje svih radova investitoru. Geodetski radovi obuhvaćaju i obnovu stalnih geodetskih točaka u području zahvata uključujući i sve potrebne radove za provedbu obnove sukladno zakonskoj regulativi. Obračun je po metru trase i priključaka u skladu s projektom. Izvedba, kontrola kakvoće i obračun prema OTU 1-02.</t>
  </si>
  <si>
    <r>
      <t>Izrada posteljice od miješanih materijala, završnog sloja usjeka. Strojna izrada posteljice od miješanih materijala ujednačene nosivosti, s grubim i finim planiranjem, eventualnom sanacijom pojedinih manjih površina slabijeg materijala i zbijanjem do tražene zbijenosti uz potrebno vlaženje ili sušenje (Sz≥100 %, Ms≥40 MN/m</t>
    </r>
    <r>
      <rPr>
        <vertAlign val="superscript"/>
        <sz val="11"/>
        <rFont val="Times New Roman"/>
        <family val="1"/>
      </rPr>
      <t>2</t>
    </r>
    <r>
      <rPr>
        <sz val="11"/>
        <rFont val="Times New Roman"/>
        <family val="1"/>
      </rPr>
      <t xml:space="preserve">).  Izrada posteljice mora biti prema projektu, osobito obzirom na visinske kote, postignute nagibe i zbijenost materijala. Kote planuma posteljice mogu odstupati od projektiranih najviše za </t>
    </r>
    <r>
      <rPr>
        <sz val="11"/>
        <rFont val="Calibri"/>
        <family val="2"/>
      </rPr>
      <t>±</t>
    </r>
    <r>
      <rPr>
        <sz val="11"/>
        <rFont val="Times New Roman"/>
        <family val="1"/>
      </rPr>
      <t xml:space="preserve"> 2 cm. Poprečni i uzdužni nagibi moraju biti prema projektu. Ravnost se mjeri uzdužno, poprečno i dijagonalno. Obračun je u m</t>
    </r>
    <r>
      <rPr>
        <vertAlign val="superscript"/>
        <sz val="11"/>
        <rFont val="Times New Roman"/>
        <family val="1"/>
      </rPr>
      <t>2</t>
    </r>
    <r>
      <rPr>
        <sz val="11"/>
        <rFont val="Times New Roman"/>
        <family val="1"/>
      </rPr>
      <t xml:space="preserve"> uređene i zbijene posteljice. U cijeni je uključen sav rad, materijal te prijevozi, potrebni za potpuno dovršenje uređene i zbijene posteljice, uključujući i ispitivanje i kontrolu kakvoće.Sve u skladu s OTU 2-10, 2-10.1 i 2-10.2.</t>
    </r>
  </si>
  <si>
    <r>
      <t>Nabava i ugradnja rubnjaka 8/25 cm. Ugradnja rubnjaka (na podlozi od betona klase C 12/15) od predgotovljenih betonskih elemenata klase C 40/45. Postavljanje rubnjaka prema detaljima iz projekta.  Obračun je po m</t>
    </r>
    <r>
      <rPr>
        <vertAlign val="superscript"/>
        <sz val="11"/>
        <rFont val="Times New Roman"/>
        <family val="1"/>
      </rPr>
      <t>1</t>
    </r>
    <r>
      <rPr>
        <sz val="11"/>
        <rFont val="Times New Roman"/>
        <family val="1"/>
      </rPr>
      <t xml:space="preserve"> izvedenog rubnjaka, a u cijeni je uključena izvedba podloge, nabava i doprema predgotovljenih elemenata i betona, privremeno skladištenje i razvoz, svi prijevozi i prijenosi, priprema podloge, rad na ugradnji s obradom sljubnica, njega betona te sav potreban dodatni rad, oprema i materijal što je potreban za potpuno dovršenje stavke.  Izvedba, kontrola kakvoće i obračun prema OTU 3-04.7.1.</t>
    </r>
  </si>
  <si>
    <t xml:space="preserve">Geodetski snimak izvedenog stanja. Predaje se investitoru u cjelovitom kartiranom i digitalnom obliku. Broj primjeraka prema dogovoru s investitorom (ovisno o potrebama investitora i komunalnih poduzeća. Elaborat mora biti izrađen u apsolutnim (x, y, z) koordinatama i ovjeren od nadležnog katastarskog ureda. Mjeri se i plaća po metru trase, priključnih cesta i objekata. Sve u skladu s OTU 1-02. </t>
  </si>
  <si>
    <t>BETONSKI I ARMIRANOBETONSKI RADOVI</t>
  </si>
  <si>
    <t>Sva oprema ceste, vertikalna i horizontalna signalizacija, izvodi se u skladu s Pravilnikom o prometnim znakovima, opremi i signalizaciji na cestama (NN 92/19) i važećim hrvatskim normama koje reguliraju to područje.</t>
  </si>
  <si>
    <t>Lociranje komunalnih instalacija i priključaka, kao što su podzemni vodovi električne energije, vodovi DTK, vodovod i dr. bilo  da su sastavni dio gradnje ili koji gradnjom mogu biti ugroženi. Radove izvode specijalizirane organizacije po posebnim projektima i tehničkim uvjetima za pojedinu vrstu radova. Obračun je prema kompletu izvedenih radova.
Sve u skladu s točkom 1-03. OTU-a.</t>
  </si>
  <si>
    <r>
      <t>m</t>
    </r>
    <r>
      <rPr>
        <vertAlign val="superscript"/>
        <sz val="11"/>
        <rFont val="Times New Roman"/>
        <family val="1"/>
      </rPr>
      <t>1</t>
    </r>
  </si>
  <si>
    <t>Rubnjaci, skidanje i odvoz na deponiju. Obračun po m1.</t>
  </si>
  <si>
    <r>
      <t>Uređenje temeljnog tla mehaničkim zbijanjem. U cijenu je uključeno prethodno čišćenje te planiranje i rad potreban za postizanje optimalne vlažnosti vezanih tala, vlaženjem ili rahljenjem i sušenjem.  Obračun po m</t>
    </r>
    <r>
      <rPr>
        <vertAlign val="superscript"/>
        <sz val="11"/>
        <rFont val="Times New Roman"/>
        <family val="1"/>
      </rPr>
      <t>2</t>
    </r>
    <r>
      <rPr>
        <sz val="11"/>
        <rFont val="Times New Roman"/>
        <family val="1"/>
      </rPr>
      <t>. Sve u skladu s OTU 2-08.1.</t>
    </r>
  </si>
  <si>
    <r>
      <t>m</t>
    </r>
    <r>
      <rPr>
        <vertAlign val="superscript"/>
        <sz val="11"/>
        <rFont val="Times New Roman"/>
        <family val="1"/>
      </rPr>
      <t>2</t>
    </r>
  </si>
  <si>
    <r>
      <t>m</t>
    </r>
    <r>
      <rPr>
        <vertAlign val="superscript"/>
        <sz val="11"/>
        <rFont val="Times New Roman"/>
        <family val="1"/>
      </rPr>
      <t>3</t>
    </r>
  </si>
  <si>
    <t>Izvedba temelja i postavljanje stupova - nosača prometnih znakova. Iskop za temelje, izrada betonskih temelja, oblika krnje piramide sa stranama donjeg kvadrata 30 cm i gornjeg 20 cm i dubine 70 cm, od betona klase C 20/25 s nabavom, ugradnjom i njegom betona te zatrpavanje nakon izrade temelja materijalom iz iskopa s odvozom viška materijala na deponij. Postavljanje nosača (stupova) i pričvršćivanje prometnih znakova od Fe cijevi promjera 63.5 mm sa zaštitnom vrućim pocinčavanjem prosječne debljine 85 µm odnosno dvostruki sustav iste zaštite dimenzija i vrste prema HRN 12899-1. u cijenu uključiti nabavu i postavu stupova u svježi beton dubine min 70 cm. Slobodna visina stupa ispod znaka je 2.2 m. U cijenu uključiti nabavu materijala, oplata, betona temelja. Obračun po komadu.</t>
  </si>
  <si>
    <t>Stup visine 3.60 m</t>
  </si>
  <si>
    <t>Prometni znakovi obavijesti (C). Postavljanje prometnih znakova prema projektu prometne opreme i signalizacije, a u skladu s Pravilnikom o prometnim znakovima, signalizaciji i opremni na cestama (NN 92/19). U cijenu je uključena izrada i nabava znakova s bojenjem i lijepljenjem folije, svi prijevozi, prijenosi i skladištenje, sav rad i materijal, te pričvrsni elementi i pribor za ugradnju po uvjetima iz projekta. Obračun je po broju komada pričvršćenih znakova.</t>
  </si>
  <si>
    <t>Znak C39 - parkiralište, 40×40 cm</t>
  </si>
  <si>
    <t>Dopunske ploče (E). Postavljanje dopunskih ploča na prometne znakove prema prema projektu prometne opreme i signalizacije, a u skladu s Pravilnikom o prometnim znakovima, signalizaciji i opremni na cestama (NN 92/19). U cijenu je uključena izrada i nabava znakova s bojenjem i lijepljenjem folije, svi prijevozi, prijenosi i skladištenje, sav rad i materijal, te pričvrsni elementi i pribor za ugradnju po uvjetima iz projekta. Obračun je po broju komada pričvršćenih znakova.</t>
  </si>
  <si>
    <t>Uzdužne oznake. Izrada uzdužnih oznaka na kolniku, vrste veličine i boje prema projektu prometne opreme i signalizacije, u skladu s Pravilnikom o prometnim znakovima, signalizaciji i opremni na cestama (NN 29/19). U cijenu je uključeno čišćenje kolnika neposredno prije izrade oznaka, predmarkiranja, nabava i prijevoz materijala (boja, razrjeđivač, reflektirajuće kuglice), prethodna dopuštenja i atesti te tekuća kontrola kvalitete, sav rad, pribor i oprema za izradu oznaka. Obračun je po m1 izrađenih oznaka.</t>
  </si>
  <si>
    <t>Isprekidana  uzdužna crta - razdjelna (H03), duljina puno 3 prazno 3 m, d=12 cm.</t>
  </si>
  <si>
    <t>Poprečne oznake na kolniku. Izrada poprečnih oznaka na kolniku prema projektu prometne opreme i signalizacije, u skladu s Pravilnikom o prometnim znakovima, signalizaciji i opremni na cestama (NN 29/19). U cijenu je uključeno čišćenje kolnika neposredno prije izrade oznaka, predmarkiranja, nabava i prijevoz materijala (boja, razrjeđivač, reflektirajuće kuglice), prethodna dopuštenja i atesti te tekuća kontrola kvalitete, sav rad, pribor i oprema za izradu oznaka. Obračun je po m1 izrađenih oznaka.</t>
  </si>
  <si>
    <t>Puna zaustavna crta (H14), d=50 cm.</t>
  </si>
  <si>
    <t>Izrada pješačkog prijelaza (H19) bijele boje prema projektu i u skladu s Pravilnikom o prometnim znakovima, signalizaciji i opremni na cestama (NN 92/19). U cijenu je uključeno čiščenje kolnika neposredno prije izrade oznaka, predmarkiranja, nabava i prijevoz materijala (boja, razrjeđivač, reflektirajuće kuglice), predhodna dopuštenja i atesti te tekuća kontrola kvalitete, sav rad, pribor i oprema za izradu oznaka. Obračun je po m2 ukupne bruto površine oznake.</t>
  </si>
  <si>
    <t>Obilježavanje mjesta za parkiranje osoba s invaliditetom s međuprostorom između 2 parkirna mjesta (H57-1) žute boje. Oznake na kolniku izvode se prema projektu prometne opreme i signalizacije, a u skladu s Pravilnikom o prometnim znakovima, signalizaciji i opremni na cestama (NN 92/19). U cijenu uključiti čišćenje kolnika neposredno prije izrade oznaka, predmarkiranje, nabava i prijevoz materijala (boja, razrjeđivač, reflektirajuće kuglice), prethodna dopuštenja i atesti te tekuća kontrola kvalitete, sav rad, pribor i oprema za izradu oznaka. Obračun je po komadu izvedenih oznaka.</t>
  </si>
  <si>
    <r>
      <t xml:space="preserve">D &amp; Z  </t>
    </r>
    <r>
      <rPr>
        <i/>
        <sz val="18"/>
        <rFont val="Times New Roman"/>
        <family val="1"/>
      </rPr>
      <t>doo</t>
    </r>
  </si>
  <si>
    <t xml:space="preserve">projektiranje </t>
  </si>
  <si>
    <t>graditeljstvo</t>
  </si>
  <si>
    <t>vanjska trgovina</t>
  </si>
  <si>
    <t>Jerolima Vidulića 7</t>
  </si>
  <si>
    <t>23000 Zadar</t>
  </si>
  <si>
    <t>OIB: 13899490518</t>
  </si>
  <si>
    <t>e-mail: info@d-and-z.hr</t>
  </si>
  <si>
    <t>tel 023 220 860</t>
  </si>
  <si>
    <t>investitor</t>
  </si>
  <si>
    <t>GRAD ZADAR</t>
  </si>
  <si>
    <t xml:space="preserve">                        </t>
  </si>
  <si>
    <t>Narodni trg 1, 23000 Zadar</t>
  </si>
  <si>
    <t>OIB: 09933651854</t>
  </si>
  <si>
    <r>
      <t>građevina</t>
    </r>
    <r>
      <rPr>
        <b/>
        <sz val="11"/>
        <rFont val="Times New Roman CE"/>
        <family val="1"/>
      </rPr>
      <t xml:space="preserve">  </t>
    </r>
  </si>
  <si>
    <t>faza</t>
  </si>
  <si>
    <t>zajednička oznaka projekta</t>
  </si>
  <si>
    <t>glavni projektant:</t>
  </si>
  <si>
    <t>IZVEDBENI PROJEKT</t>
  </si>
  <si>
    <r>
      <rPr>
        <b/>
        <sz val="12"/>
        <rFont val="Times New Roman"/>
        <family val="1"/>
      </rPr>
      <t>Darija Kruljac</t>
    </r>
    <r>
      <rPr>
        <sz val="10"/>
        <rFont val="Times New Roman"/>
        <family val="1"/>
      </rPr>
      <t>, mag.ing.aedif, br.ovl. G6001</t>
    </r>
  </si>
  <si>
    <t>OPĆI TEHNIČKI UVJETI</t>
  </si>
  <si>
    <t xml:space="preserve">Glavni projekt, tehnički opis i ovaj troškovnik čine cjelinu projekta. Izvođač je dužan proučiti sve navedene dijelove projekta te u slučaju nejasnoća tražiti objašnjenje od naručitelja i iznijeti svoje primjedbe. Nepoznavanje crtanog dijela projekta i tehničkog opisa neće se prihvatiti kao razlog za povišenje jediničnih cijena ili greške u izvedbi.
</t>
  </si>
  <si>
    <t xml:space="preserve">Prije izrade ponude izvođaču se preporuča obilazak lokacije gradilišta i pregled građevine zbog ocjene građevinskog stanja, razumijevanja radova obuhvaćenih troškovnikom, uvjeta organizacije gradilišta, načina i mogućnosti pristupa građevini, uvjeta za dovoz i skladištenje građevinskog materijala te odvoz otpadnog materijala i sl. Prema tome, ponuđena cijena konačna je cijena za realizaciju pojedine troškovničke stavke i ne može se mijenjati.
</t>
  </si>
  <si>
    <t xml:space="preserve">Izvođač je prilikom uvođenja u posao dužan, u okviru ugovorene cijene, preuzeti postojeću građevinu, te obavijestiti nadležne službe o otvaranju gradilišta. Od tog trenutka pa do primopredaje građevine izvođač je odgovoran za stvari i osobe koje se nalaze unutar gradilišta. Od ulaska na gradilište izvođač je obavezan voditi građevinski dnevnik u kojem bilježi opis radnih procesa i građevinsku knjigu u kojoj bilježi i dokumentira mjerenja, sve faze izvršenog posla prema stavkama troškovnika i prema projektu.
</t>
  </si>
  <si>
    <t xml:space="preserve">Izvođač je dužan, u okviru ugovorene cijene, ugraditi propisani adekvatan materijal atestiran prema Hrvatskim normama ili jednakovrijedno. 
</t>
  </si>
  <si>
    <t>Materijali, proizvodi, oprema i radovi moraju biti izrađeni u skladu s normama i tehničkim propisima ili jednakovrijednim navedenim u projektnoj dokumentaciji. Ako nije navedena niti jedna norma obvezna je primjena odgovarajućih EN (europska norma). Ako se u međuvremenu neka norma ili propis stavi van snage, važit će zamjenjujuća norma ili propis.</t>
  </si>
  <si>
    <t>Izvođač može predložiti primjenu priznatih tehničkih pravila (normi) neke inozemne normizacijske ustanove (ISO, EN, DIN, ASTM, ...) uz uvjet pisanog obrazloženja i odobrenja nadzornog inženjera. Tu promjenu nadzorni inženjer odobrava uz suglasnost projektanta. Izvođač je dužan promjenu unijeti u glavni projekt.</t>
  </si>
  <si>
    <t xml:space="preserve">Građevni proizvodi mogu se rabiti za gradnju i održavanje građevina samo ako je dokazana njihova uporabljivost. Građevni proizvodi su uporabljivi ako njihova svojstva udovoljavaju bitnim zahtjevima za građevinu, a što se dokazuje Potvrdom (certifikatom) sukladnosti ili dobavljačevom Izjavom o sukladnosti. Građevni proizvodi za koje nisu donijeti tehnički propisi i norme ili bitno odstupaju od njih, uporabljivi su samo ako imaju Tehničko dopuštenje ili Svjedodžbu o ispitivanju.
</t>
  </si>
  <si>
    <t xml:space="preserve">Za instalacijske sustave izvođač će, osim atesta o kvaliteti ugrađenih materijala, dati i ateste za instalacijske sustave.
</t>
  </si>
  <si>
    <t xml:space="preserve">Izvođač će prema projektom određenom planu ispitivanja materijala, kontrolirati ugrađeni konstruktivni materijal.
</t>
  </si>
  <si>
    <t xml:space="preserve">Izvođač je u okviru ugovorene cijene dužan izvršiti koordinaciju radova svih kooperanata na način da omogući kontinuirano odvijanje posla i zaštitu već izvedenih radova. Sva oštećenja nastala tijekom gradnje otklonit će izvođač o svom trošku.
</t>
  </si>
  <si>
    <t xml:space="preserve">Izvođač je dužan, u okviru ugovorene cijene, osigurati gradilište od djelovanja više sile i krađe.
</t>
  </si>
  <si>
    <t>Sav rad i materijal vezan za organizaciju građevinske proizvodnje: ograde, vrata gradilišta, putovi na gradilištu, uredi, blagovaonice, svlačionice, sanitarije gradilišta, spremišta materijala i alata, telefonski, električni, vodovodni i sl. priključci gradilišta, kao i cijena korištenja priključaka, uključeni su u ugovorenu cijenu.</t>
  </si>
  <si>
    <t xml:space="preserve">Sav rad i materijal vezan uz organizaciju građevinskih radova uključeni su u ugovorenu cijenu.
</t>
  </si>
  <si>
    <t xml:space="preserve">Sve naknade za deponiranje uključene su u ugovorenu cijenu. </t>
  </si>
  <si>
    <t xml:space="preserve">Sve radove izvođač je dužan izvesti strogo prema opisu pojedinih stavki troškovnika te prema izvedbenim i detaljnim nacrtima. Sav materijal za gradnju i ugradnju mora biti kvalitetan te mora odgovarati opisu troškovnika i postojećim građevinskim propisima. </t>
  </si>
  <si>
    <t xml:space="preserve">Izvedeni radovi moraju u cijelosti odgovarati opisu u troškovniku, a u tu svrhu investitor i projektant imaju pravo od izvođača tražiti prije početka radova uzorke materijala i specifičnih sklopova (obloga, boja i sl.), koji se čuvaju u upravi gradilišta. Izvedeni radovi moraju odgovarati uzorcima u cijelosti.
</t>
  </si>
  <si>
    <t xml:space="preserve">Jedinična cijena sadrži sve nabrojano kod opisa pojedine stavke. Pod cijenom materijala podrazumijeva se dobavna cijena materijala i to kako glavnog tako i pomoćnog, veznog i ostalih materijala. U tu cijenu uključeni su i transportni troškovi bez obzira na vrstu transportnog sredstva i udaljenost uključivo sa svim utovarima, istovarima i prijenosima. Nadalje uključiti cijenu skladištenja, čuvanja i zaštite materijala.
</t>
  </si>
  <si>
    <t xml:space="preserve">Cijene pojedinih radova moraju sadržavati sve elemente koji određuju cijenu gotovog proizvoda, a u skladu s odredbama troškovnika. Ako izvođač sumnja u valjanost ili kvalitetu nekog propisanog materijala i drži da za takvu izvedbu ne bi mogao preuzeti odgovornost, dužan je o tome obavijestiti projektanta s obrazloženjem i dokumentacijom. Konačnu odluku donosi projektant u suglasnosti s nadzornim inženjerom i konzervatorskim nadzorom,a nakon proučenog prijedloga izvođača.
</t>
  </si>
  <si>
    <t xml:space="preserve">U kalkulaciju rada treba uključiti sav potreban rad, kako glavni, tako i pomoćni i sav unutarnji transport bilo ručni bilo pomoću strojeva. Ujedno treba uključiti sav rad oko zaštite izvedenih radova i same građevine od štetnog utjecaja kiše, hladnoće i sl. kao i skladištenje i zaštitu svih elemenata skinutih s građevine koji će se naknadno ponovno ugraditi.
</t>
  </si>
  <si>
    <t>U stavkama ovog troškovnika pojedini termini imaju slijedeće značenje:</t>
  </si>
  <si>
    <t xml:space="preserve">Ako tijekom gradnje dođe do promjena, treba prije početka rada tražiti suglasnost glavnog projektanta, projektanta konstrukcije i nadzornog inženjera. Također treba ugovoriti jediničnu cijenu nove stavke na temelju elemenata danih u ponudi i sve to unijeti u građevinski dnevnik uz ovjeru nadzornog inženjera. Sve više radnje ili veće količine do kojih dođe uslijed promjene načina ili opsega izvedbe, a nisu na spomenuti način utvrđene, upisane i ovjerene, neće se priznati u obračunu.
</t>
  </si>
  <si>
    <t xml:space="preserve">Davanjem ponude izvođač se obavezuje da će pravovremeno nabaviti sav materijal opisan u pojedinim stavkama troškovnika. U slučaju nemogućnosti nabave opisanog materijala tijekom izvođenja radova, za svaku će se izmjenu prikupiti ponude i u prisutnosti investitora i nadzornog inženjera odabrati najpovoljnija. </t>
  </si>
  <si>
    <t xml:space="preserve">Tijekom izvođenja radova izvođač je dužan posebnu pažnju posvetiti organizaciji i uvjetima transporta i skladištenja građevinskog i instalacijskog materijala, smještaju građevinske mehanizacije, smještaju i opskrbi radne snage te odvozu svog otpadnog materijala na ovlašteno gradsko odlagalište građevnog otpada.
</t>
  </si>
  <si>
    <t xml:space="preserve">Izvođač je dužan čistiti gradilište barem tri puta tijekom građenja, a na kraju treba izvesti sva fina čišćenja što je obuhvaćeno i posebnom stavkom. U stavke uračunati prijevoz svog otpadnog materijala na gradsko odlagalište.
</t>
  </si>
  <si>
    <t xml:space="preserve">Izvođač će zajedno s nadzornim inženjerom izraditi vremenski plan (gantogram) aktivnosti na gradilištu i njime odrediti dinamiku financiranja, dobave materijala i opreme i sl. Sve radove treba izvršiti u dogovoru s projektantom i projektantom konstrukcije, nadzornim inženjerom.
</t>
  </si>
  <si>
    <t>Zakoni, pravilnici i propisi koje je potrebno primijeniti u toku izvođenja radova:</t>
  </si>
  <si>
    <t>Izvođač se dužan pridržavati  i svih ostalih važećih zakona, normi "ili jednakovrijednih" normi i propisa koji nisu ovdje navedeni, a odnose se posredno ili neposredno na radove, građevne proizvode i opremu planirane ovim projektom.</t>
  </si>
  <si>
    <r>
      <rPr>
        <b/>
        <i/>
        <sz val="9"/>
        <rFont val="Times New Roman"/>
        <family val="1"/>
      </rPr>
      <t xml:space="preserve">Napomena: </t>
    </r>
    <r>
      <rPr>
        <i/>
        <sz val="9"/>
        <rFont val="Times New Roman"/>
        <family val="1"/>
      </rPr>
      <t>Ovi opći tehnički uvjeti izvođenja odnose se na sve vrste radove.</t>
    </r>
  </si>
  <si>
    <r>
      <t xml:space="preserve">Pod terminom </t>
    </r>
    <r>
      <rPr>
        <b/>
        <sz val="10"/>
        <rFont val="Times New Roman"/>
        <family val="1"/>
      </rPr>
      <t>"dobava"</t>
    </r>
    <r>
      <rPr>
        <sz val="10"/>
        <rFont val="Times New Roman"/>
        <family val="1"/>
      </rPr>
      <t xml:space="preserve"> se podrazumijeva ukupna cijena nabave materijala, proizvoda i opreme, te uskladištenje na gradilištu.</t>
    </r>
  </si>
  <si>
    <r>
      <t xml:space="preserve">Pod terminom </t>
    </r>
    <r>
      <rPr>
        <b/>
        <sz val="10"/>
        <rFont val="Times New Roman"/>
        <family val="1"/>
      </rPr>
      <t>"doprema"</t>
    </r>
    <r>
      <rPr>
        <sz val="10"/>
        <rFont val="Times New Roman"/>
        <family val="1"/>
      </rPr>
      <t xml:space="preserve"> se podrazumijeva ukupna cijena transporta materijala, proizvoda i opreme do mjesta ugradnje.</t>
    </r>
  </si>
  <si>
    <r>
      <t xml:space="preserve">Pod terminom </t>
    </r>
    <r>
      <rPr>
        <b/>
        <sz val="10"/>
        <rFont val="Times New Roman"/>
        <family val="1"/>
      </rPr>
      <t>"ugradnja" ili "montaža"</t>
    </r>
    <r>
      <rPr>
        <sz val="10"/>
        <rFont val="Times New Roman"/>
        <family val="1"/>
      </rPr>
      <t xml:space="preserve"> se podrazumijeva cijena raznašanja duž rova ili u građevinu, spuštanje u rov ili u građevinu, poravnanje i učvršćenje po pravcu i niveleti na pripremljenu podlogu, te ugradnja ili montaža cijevi, fazonskih komada, armatura, elektrostrojarske opreme i uređaja u predviđen položaj, stručne upute proizvođača, sva tvornička i gradilišna ispitivanja, te puštanje u probni rad. </t>
    </r>
  </si>
  <si>
    <r>
      <rPr>
        <b/>
        <sz val="9"/>
        <rFont val="Times New Roman"/>
        <family val="1"/>
      </rPr>
      <t>Zakon o gradnji</t>
    </r>
    <r>
      <rPr>
        <sz val="9"/>
        <rFont val="Times New Roman"/>
        <family val="1"/>
      </rPr>
      <t xml:space="preserve"> (NN 153/13, 20/17, 39/19, 125/19),</t>
    </r>
  </si>
  <si>
    <r>
      <rPr>
        <b/>
        <sz val="9"/>
        <rFont val="Times New Roman"/>
        <family val="1"/>
      </rPr>
      <t>Zakon o prostornom uređenju</t>
    </r>
    <r>
      <rPr>
        <sz val="9"/>
        <rFont val="Times New Roman"/>
        <family val="1"/>
      </rPr>
      <t xml:space="preserve"> (NN 153/13, 65/17, 114/18, 39/19, 98/19),</t>
    </r>
  </si>
  <si>
    <r>
      <rPr>
        <b/>
        <sz val="9"/>
        <rFont val="Times New Roman"/>
        <family val="1"/>
      </rPr>
      <t xml:space="preserve">Zakon o građevinskoj inspekciji </t>
    </r>
    <r>
      <rPr>
        <sz val="9"/>
        <rFont val="Times New Roman"/>
        <family val="1"/>
      </rPr>
      <t>(NN 153/13),</t>
    </r>
  </si>
  <si>
    <r>
      <rPr>
        <b/>
        <sz val="9"/>
        <rFont val="Times New Roman"/>
        <family val="1"/>
      </rPr>
      <t xml:space="preserve">Zakon o poslovima i djelatnostima prostornog uređenja i gradnje </t>
    </r>
    <r>
      <rPr>
        <sz val="9"/>
        <rFont val="Times New Roman"/>
        <family val="1"/>
      </rPr>
      <t>(NN78/15, 118/18, 110/19),</t>
    </r>
  </si>
  <si>
    <r>
      <rPr>
        <b/>
        <sz val="9"/>
        <rFont val="Times New Roman"/>
        <family val="1"/>
      </rPr>
      <t>Zakon o zaštiti od požara</t>
    </r>
    <r>
      <rPr>
        <sz val="9"/>
        <rFont val="Times New Roman"/>
        <family val="1"/>
      </rPr>
      <t xml:space="preserve"> (NN 92/10),</t>
    </r>
  </si>
  <si>
    <r>
      <rPr>
        <b/>
        <sz val="9"/>
        <rFont val="Times New Roman"/>
        <family val="1"/>
      </rPr>
      <t xml:space="preserve">Zakon o zaštiti na radu </t>
    </r>
    <r>
      <rPr>
        <sz val="9"/>
        <rFont val="Times New Roman"/>
        <family val="1"/>
      </rPr>
      <t>(NN 71/14, 118/14-ispravak, 154/14-uredba, 94/18, 96/18-ispravak),</t>
    </r>
  </si>
  <si>
    <r>
      <rPr>
        <b/>
        <sz val="9"/>
        <rFont val="Times New Roman"/>
        <family val="1"/>
      </rPr>
      <t>Zakon o zaštiti okoliša</t>
    </r>
    <r>
      <rPr>
        <sz val="9"/>
        <rFont val="Times New Roman"/>
        <family val="1"/>
      </rPr>
      <t xml:space="preserve"> (NN 80/13, 153/13, 78/15, 12/18, 118,18),</t>
    </r>
  </si>
  <si>
    <r>
      <rPr>
        <b/>
        <sz val="9"/>
        <rFont val="Times New Roman"/>
        <family val="1"/>
      </rPr>
      <t>Zakon o zaštiti od buke</t>
    </r>
    <r>
      <rPr>
        <sz val="9"/>
        <rFont val="Times New Roman"/>
        <family val="1"/>
      </rPr>
      <t xml:space="preserve"> (NN 30/09, 55/13, 153/13, 41/16, 114/18),</t>
    </r>
  </si>
  <si>
    <r>
      <rPr>
        <b/>
        <sz val="9"/>
        <rFont val="Times New Roman"/>
        <family val="1"/>
      </rPr>
      <t xml:space="preserve">Zakon o normizaciji </t>
    </r>
    <r>
      <rPr>
        <sz val="9"/>
        <rFont val="Times New Roman"/>
        <family val="1"/>
      </rPr>
      <t>(NN 80/13),</t>
    </r>
  </si>
  <si>
    <r>
      <rPr>
        <b/>
        <sz val="9"/>
        <rFont val="Times New Roman"/>
        <family val="1"/>
      </rPr>
      <t>Zakon o građevnim proizvodima</t>
    </r>
    <r>
      <rPr>
        <sz val="9"/>
        <rFont val="Times New Roman"/>
        <family val="1"/>
      </rPr>
      <t xml:space="preserve"> (NN 76/13, 130/17, 39/19),
</t>
    </r>
  </si>
  <si>
    <r>
      <rPr>
        <b/>
        <sz val="9"/>
        <rFont val="Times New Roman"/>
        <family val="1"/>
      </rPr>
      <t>Zakon o tehničkim zahtjevima za proizvode i ocjenjivanju sukladnosti</t>
    </r>
    <r>
      <rPr>
        <sz val="9"/>
        <rFont val="Times New Roman"/>
        <family val="1"/>
      </rPr>
      <t xml:space="preserve"> (NN 80/113, 14/14, 32/19),</t>
    </r>
  </si>
  <si>
    <r>
      <rPr>
        <b/>
        <sz val="9"/>
        <rFont val="Times New Roman"/>
        <family val="1"/>
      </rPr>
      <t>Zakon o obveznim odnosima</t>
    </r>
    <r>
      <rPr>
        <sz val="9"/>
        <rFont val="Times New Roman"/>
        <family val="1"/>
      </rPr>
      <t xml:space="preserve"> (NN 35/05, 41/08, 125/11, 78/15, 29/18),</t>
    </r>
  </si>
  <si>
    <r>
      <rPr>
        <b/>
        <sz val="9"/>
        <rFont val="Times New Roman"/>
        <family val="1"/>
      </rPr>
      <t>Zakon o Fondu za zaštitu okoliša i energetsku učinkovitost</t>
    </r>
    <r>
      <rPr>
        <sz val="9"/>
        <rFont val="Times New Roman"/>
        <family val="1"/>
      </rPr>
      <t xml:space="preserve"> (NN 107/03, 144/12),</t>
    </r>
  </si>
  <si>
    <r>
      <rPr>
        <b/>
        <sz val="9"/>
        <rFont val="Times New Roman"/>
        <family val="1"/>
      </rPr>
      <t>Zakon o održivom gospodarenju otpadom</t>
    </r>
    <r>
      <rPr>
        <sz val="9"/>
        <rFont val="Times New Roman"/>
        <family val="1"/>
      </rPr>
      <t xml:space="preserve"> (NN 94/13, 73/17, 14/19, 98/19),</t>
    </r>
  </si>
  <si>
    <r>
      <rPr>
        <b/>
        <sz val="9"/>
        <rFont val="Times New Roman"/>
        <family val="1"/>
      </rPr>
      <t>Zakon o zaštiti zraka</t>
    </r>
    <r>
      <rPr>
        <sz val="9"/>
        <rFont val="Times New Roman"/>
        <family val="1"/>
      </rPr>
      <t xml:space="preserve"> (NN 127/19),</t>
    </r>
  </si>
  <si>
    <r>
      <rPr>
        <b/>
        <sz val="9"/>
        <rFont val="Times New Roman"/>
        <family val="1"/>
      </rPr>
      <t xml:space="preserve">Pravilnik o ocjenjivanju sukladnosti, ispravama o sukladnosti i označavanju građevnih proizvoda </t>
    </r>
    <r>
      <rPr>
        <sz val="9"/>
        <rFont val="Times New Roman"/>
        <family val="1"/>
      </rPr>
      <t>(NN 103/08, 147/09, 87/10, 129/11),</t>
    </r>
  </si>
  <si>
    <r>
      <rPr>
        <b/>
        <sz val="9"/>
        <rFont val="Times New Roman"/>
        <family val="1"/>
      </rPr>
      <t>Pravilnik o tehničkim dopuštenjima za građevne proizvode</t>
    </r>
    <r>
      <rPr>
        <sz val="9"/>
        <rFont val="Times New Roman"/>
        <family val="1"/>
      </rPr>
      <t xml:space="preserve"> (NN 103/08),</t>
    </r>
  </si>
  <si>
    <r>
      <rPr>
        <b/>
        <sz val="9"/>
        <rFont val="Times New Roman"/>
        <family val="1"/>
      </rPr>
      <t xml:space="preserve">Pravilnik o nadzoru građevnih proizvoda </t>
    </r>
    <r>
      <rPr>
        <sz val="9"/>
        <rFont val="Times New Roman"/>
        <family val="1"/>
      </rPr>
      <t>(NN 113/08),</t>
    </r>
  </si>
  <si>
    <r>
      <rPr>
        <b/>
        <sz val="9"/>
        <rFont val="Times New Roman"/>
        <family val="1"/>
      </rPr>
      <t xml:space="preserve">Pravilnik o tehničkim zahtjevima za drvne ploče </t>
    </r>
    <r>
      <rPr>
        <sz val="9"/>
        <rFont val="Times New Roman"/>
        <family val="1"/>
      </rPr>
      <t>(NN 57/15),</t>
    </r>
  </si>
  <si>
    <r>
      <rPr>
        <b/>
        <sz val="9"/>
        <rFont val="Times New Roman"/>
        <family val="1"/>
      </rPr>
      <t>Pravilnik o obveznom potvrđivanju elemenata tipnih građevinskih konstrukcija na otpornost prema požaru te o uvjetima kojima moraju udovoljavati pravne osobe ovlaštene za atestiranje tih proizvoda</t>
    </r>
    <r>
      <rPr>
        <sz val="9"/>
        <rFont val="Times New Roman"/>
        <family val="1"/>
      </rPr>
      <t xml:space="preserve"> (NN Sl. list SFRJ 24/90, NN 47/97, 68/00),</t>
    </r>
  </si>
  <si>
    <r>
      <rPr>
        <b/>
        <sz val="9"/>
        <rFont val="Times New Roman"/>
        <family val="1"/>
      </rPr>
      <t>Pravilnik o mjerama zaštite od požara kod građenja</t>
    </r>
    <r>
      <rPr>
        <sz val="9"/>
        <rFont val="Times New Roman"/>
        <family val="1"/>
      </rPr>
      <t xml:space="preserve"> (NN 141/11), </t>
    </r>
  </si>
  <si>
    <r>
      <rPr>
        <b/>
        <sz val="9"/>
        <rFont val="Times New Roman"/>
        <family val="1"/>
      </rPr>
      <t>Pravilnik o otpornosti na požar i drugim zahtjevima koje građevine moraju zadovoljavati u slučaju požara</t>
    </r>
    <r>
      <rPr>
        <sz val="9"/>
        <rFont val="Times New Roman"/>
        <family val="1"/>
      </rPr>
      <t xml:space="preserve"> (NN 29/13, 87/15),</t>
    </r>
  </si>
  <si>
    <r>
      <rPr>
        <b/>
        <sz val="9"/>
        <rFont val="Times New Roman"/>
        <family val="1"/>
      </rPr>
      <t>Pravilnik o uvjetima za vatrogasne pristupe</t>
    </r>
    <r>
      <rPr>
        <sz val="9"/>
        <rFont val="Times New Roman"/>
        <family val="1"/>
      </rPr>
      <t xml:space="preserve"> (NN 35/94, 55/94, 142/03),</t>
    </r>
  </si>
  <si>
    <r>
      <rPr>
        <b/>
        <sz val="9"/>
        <rFont val="Times New Roman"/>
        <family val="1"/>
      </rPr>
      <t>Pravilnik o tehničkim normativima za ventilacijske ili klimatizacijske sustave</t>
    </r>
    <r>
      <rPr>
        <sz val="9"/>
        <rFont val="Times New Roman"/>
        <family val="1"/>
      </rPr>
      <t xml:space="preserve"> (NN 69/97),</t>
    </r>
  </si>
  <si>
    <r>
      <rPr>
        <b/>
        <sz val="9"/>
        <rFont val="Times New Roman"/>
        <family val="1"/>
      </rPr>
      <t>Pravilnik o zaštiti na radu za mjesta rada</t>
    </r>
    <r>
      <rPr>
        <sz val="9"/>
        <rFont val="Times New Roman"/>
        <family val="1"/>
      </rPr>
      <t xml:space="preserve"> (NN 29/13),</t>
    </r>
  </si>
  <si>
    <r>
      <rPr>
        <b/>
        <sz val="9"/>
        <rFont val="Times New Roman"/>
        <family val="1"/>
      </rPr>
      <t xml:space="preserve">Pravilnik o zaštiti na radu na privremenim gradilištima </t>
    </r>
    <r>
      <rPr>
        <sz val="9"/>
        <rFont val="Times New Roman"/>
        <family val="1"/>
      </rPr>
      <t>(NN 48/18),</t>
    </r>
  </si>
  <si>
    <r>
      <rPr>
        <b/>
        <sz val="9"/>
        <rFont val="Times New Roman"/>
        <family val="1"/>
      </rPr>
      <t xml:space="preserve">Pravilnik o zaštiti na radu pri utovaru i istovaru tereta </t>
    </r>
    <r>
      <rPr>
        <sz val="9"/>
        <rFont val="Times New Roman"/>
        <family val="1"/>
      </rPr>
      <t>(NN 49/86),</t>
    </r>
  </si>
  <si>
    <r>
      <rPr>
        <b/>
        <sz val="9"/>
        <rFont val="Times New Roman"/>
        <family val="1"/>
      </rPr>
      <t>Pravilnik o zaštiti na radu pri ručnom prenošenju tereta</t>
    </r>
    <r>
      <rPr>
        <sz val="9"/>
        <rFont val="Times New Roman"/>
        <family val="1"/>
      </rPr>
      <t xml:space="preserve"> (NN 42/05),</t>
    </r>
  </si>
  <si>
    <r>
      <rPr>
        <b/>
        <sz val="9"/>
        <rFont val="Times New Roman"/>
        <family val="1"/>
      </rPr>
      <t>Pravilnik o uporabi osobnih zaštitnih sredstava</t>
    </r>
    <r>
      <rPr>
        <sz val="9"/>
        <rFont val="Times New Roman"/>
        <family val="1"/>
      </rPr>
      <t xml:space="preserve"> (NN 39/06),</t>
    </r>
  </si>
  <si>
    <r>
      <rPr>
        <b/>
        <sz val="9"/>
        <rFont val="Times New Roman"/>
        <family val="1"/>
      </rPr>
      <t>Pravilnik o zaštiti na radu pri uporabi radne opreme</t>
    </r>
    <r>
      <rPr>
        <sz val="9"/>
        <rFont val="Times New Roman"/>
        <family val="1"/>
      </rPr>
      <t xml:space="preserve"> (NN 18/17),</t>
    </r>
  </si>
  <si>
    <r>
      <rPr>
        <b/>
        <sz val="9"/>
        <rFont val="Times New Roman"/>
        <family val="1"/>
      </rPr>
      <t>Pravilnik o poslovima s posebnim uvjetima rada</t>
    </r>
    <r>
      <rPr>
        <sz val="9"/>
        <rFont val="Times New Roman"/>
        <family val="1"/>
      </rPr>
      <t xml:space="preserve"> (NN 05/84),</t>
    </r>
  </si>
  <si>
    <r>
      <rPr>
        <b/>
        <sz val="9"/>
        <rFont val="Times New Roman"/>
        <family val="1"/>
      </rPr>
      <t>Pravilnik o utvrđivanju opće i posebne zdrastvene sposobnosti radnika i sposobnosti radnika za obavljanje poslova s posebnim uvjetima rada</t>
    </r>
    <r>
      <rPr>
        <sz val="9"/>
        <rFont val="Times New Roman"/>
        <family val="1"/>
      </rPr>
      <t xml:space="preserve"> (NN 03/84, 55/85),</t>
    </r>
  </si>
  <si>
    <r>
      <rPr>
        <b/>
        <sz val="9"/>
        <rFont val="Times New Roman"/>
        <family val="1"/>
      </rPr>
      <t xml:space="preserve">Pravilnik o pružanju prve pomoći radnicima na radu </t>
    </r>
    <r>
      <rPr>
        <sz val="9"/>
        <rFont val="Times New Roman"/>
        <family val="1"/>
      </rPr>
      <t>(NN 56/83),</t>
    </r>
  </si>
  <si>
    <r>
      <rPr>
        <b/>
        <sz val="9"/>
        <rFont val="Times New Roman"/>
        <family val="1"/>
      </rPr>
      <t>Pravilnik o pregledu i ispitivanju radne opreme</t>
    </r>
    <r>
      <rPr>
        <sz val="9"/>
        <rFont val="Times New Roman"/>
        <family val="1"/>
      </rPr>
      <t xml:space="preserve"> (NN 16/16),</t>
    </r>
  </si>
  <si>
    <r>
      <rPr>
        <b/>
        <sz val="9"/>
        <rFont val="Times New Roman"/>
        <family val="1"/>
      </rPr>
      <t>Pravilnik o zaštiti radnika od izloženosti buci na radu</t>
    </r>
    <r>
      <rPr>
        <sz val="9"/>
        <rFont val="Times New Roman"/>
        <family val="1"/>
      </rPr>
      <t xml:space="preserve"> (NN 46/08),</t>
    </r>
  </si>
  <si>
    <r>
      <rPr>
        <b/>
        <sz val="9"/>
        <rFont val="Times New Roman"/>
        <family val="1"/>
      </rPr>
      <t xml:space="preserve">Pravilnik o ispitivanju radnog okoliša te strojeva i uređaja s povećanim opasnostima </t>
    </r>
    <r>
      <rPr>
        <sz val="9"/>
        <rFont val="Times New Roman"/>
        <family val="1"/>
      </rPr>
      <t>(NN 114/02, 131/02-ispravak, 126/03),</t>
    </r>
  </si>
  <si>
    <r>
      <rPr>
        <b/>
        <sz val="9"/>
        <rFont val="Times New Roman"/>
        <family val="1"/>
      </rPr>
      <t xml:space="preserve">Pravilnik o ispitivanju radnog okoliša </t>
    </r>
    <r>
      <rPr>
        <sz val="9"/>
        <rFont val="Times New Roman"/>
        <family val="1"/>
      </rPr>
      <t>(NN 16/16),</t>
    </r>
  </si>
  <si>
    <r>
      <rPr>
        <b/>
        <sz val="9"/>
        <rFont val="Times New Roman"/>
        <family val="1"/>
      </rPr>
      <t>Pravilnik o najvišim dopuštenim razinama buke u sredini u kojoj ljudi rade i borave</t>
    </r>
    <r>
      <rPr>
        <sz val="9"/>
        <rFont val="Times New Roman"/>
        <family val="1"/>
      </rPr>
      <t xml:space="preserve"> (NN145/04),</t>
    </r>
  </si>
  <si>
    <r>
      <rPr>
        <b/>
        <sz val="9"/>
        <rFont val="Times New Roman"/>
        <family val="1"/>
      </rPr>
      <t xml:space="preserve">Pravilnik o mjerama zaštite od buke izvora na otvorenom prostoru </t>
    </r>
    <r>
      <rPr>
        <sz val="9"/>
        <rFont val="Times New Roman"/>
        <family val="1"/>
      </rPr>
      <t>(NN 156/08),</t>
    </r>
  </si>
  <si>
    <r>
      <rPr>
        <b/>
        <sz val="9"/>
        <rFont val="Times New Roman"/>
        <family val="1"/>
      </rPr>
      <t>Pravilnik o sadržaju i izgledu ploče kojom se označava gradilište</t>
    </r>
    <r>
      <rPr>
        <sz val="9"/>
        <rFont val="Times New Roman"/>
        <family val="1"/>
      </rPr>
      <t xml:space="preserve"> (NN 42/14),</t>
    </r>
  </si>
  <si>
    <r>
      <rPr>
        <b/>
        <sz val="9"/>
        <rFont val="Times New Roman"/>
        <family val="1"/>
      </rPr>
      <t>Pravilnik o načinu provedbe stručnog nadzora građenja, obrascu, uvjetima i načinu vođenja građevinskog dnevnika te o sadržaju završnog izvješća nadzornog inženjera</t>
    </r>
    <r>
      <rPr>
        <sz val="9"/>
        <rFont val="Times New Roman"/>
        <family val="1"/>
      </rPr>
      <t xml:space="preserve"> (NN 111/14, 107/15, 20/17),</t>
    </r>
  </si>
  <si>
    <r>
      <rPr>
        <b/>
        <sz val="9"/>
        <rFont val="Times New Roman"/>
        <family val="1"/>
      </rPr>
      <t>Pravilnik o tehničkom pregledu građevine</t>
    </r>
    <r>
      <rPr>
        <sz val="9"/>
        <rFont val="Times New Roman"/>
        <family val="1"/>
      </rPr>
      <t xml:space="preserve"> (NN 46/18),</t>
    </r>
  </si>
  <si>
    <r>
      <rPr>
        <b/>
        <sz val="9"/>
        <rFont val="Times New Roman"/>
        <family val="1"/>
      </rPr>
      <t>Pravilnik o energetskom pregledu zgrade i energetskom certificiranju</t>
    </r>
    <r>
      <rPr>
        <sz val="9"/>
        <rFont val="Times New Roman"/>
        <family val="1"/>
      </rPr>
      <t xml:space="preserve"> (NN 88/17),</t>
    </r>
  </si>
  <si>
    <r>
      <rPr>
        <b/>
        <sz val="9"/>
        <rFont val="Times New Roman"/>
        <family val="1"/>
      </rPr>
      <t>Pravilnik o vrstama otpada</t>
    </r>
    <r>
      <rPr>
        <sz val="9"/>
        <rFont val="Times New Roman"/>
        <family val="1"/>
      </rPr>
      <t xml:space="preserve"> (NN 27/1996)</t>
    </r>
  </si>
  <si>
    <r>
      <rPr>
        <b/>
        <sz val="9"/>
        <rFont val="Times New Roman"/>
        <family val="1"/>
      </rPr>
      <t xml:space="preserve">Pravilnik o katalogu otpada </t>
    </r>
    <r>
      <rPr>
        <sz val="9"/>
        <rFont val="Times New Roman"/>
        <family val="1"/>
      </rPr>
      <t>(NN 90/2015)</t>
    </r>
  </si>
  <si>
    <r>
      <rPr>
        <b/>
        <sz val="9"/>
        <rFont val="Times New Roman"/>
        <family val="1"/>
      </rPr>
      <t>Pravilnik o uvjetima za postupanje s otpadom</t>
    </r>
    <r>
      <rPr>
        <sz val="9"/>
        <rFont val="Times New Roman"/>
        <family val="1"/>
      </rPr>
      <t xml:space="preserve"> (NN 123/1997, 112/01, 23/07)</t>
    </r>
  </si>
  <si>
    <r>
      <rPr>
        <b/>
        <sz val="9"/>
        <rFont val="Times New Roman"/>
        <family val="1"/>
      </rPr>
      <t>Pravilnik o gospodarenju otpadnim električnim i elektroničkim uređajima i opremom</t>
    </r>
    <r>
      <rPr>
        <sz val="9"/>
        <rFont val="Times New Roman"/>
        <family val="1"/>
      </rPr>
      <t xml:space="preserve"> (NN 74/07, 133/08, 31/09, 156/09, 143/12, 86/13)</t>
    </r>
  </si>
  <si>
    <r>
      <rPr>
        <b/>
        <sz val="9"/>
        <rFont val="Times New Roman"/>
        <family val="1"/>
      </rPr>
      <t>Pravilnik o gospodarenju otpadnom električnom i elektroničkom opremom</t>
    </r>
    <r>
      <rPr>
        <sz val="9"/>
        <rFont val="Times New Roman"/>
        <family val="1"/>
      </rPr>
      <t xml:space="preserve"> (NN 42/14, 48/14, 107/14, 139/14, 11/19, 07/20)</t>
    </r>
  </si>
  <si>
    <r>
      <rPr>
        <b/>
        <sz val="9"/>
        <rFont val="Times New Roman"/>
        <family val="1"/>
      </rPr>
      <t>Tehnički propis o građevnim proizvodima</t>
    </r>
    <r>
      <rPr>
        <sz val="9"/>
        <rFont val="Times New Roman"/>
        <family val="1"/>
      </rPr>
      <t xml:space="preserve"> (NN 35/18, 104/19), </t>
    </r>
  </si>
  <si>
    <r>
      <rPr>
        <b/>
        <sz val="9"/>
        <rFont val="Times New Roman"/>
        <family val="1"/>
      </rPr>
      <t>Tehnički propis kojim se utvrđuju tehničke specifikacije za građevne proizvode u usklađenom području</t>
    </r>
    <r>
      <rPr>
        <sz val="9"/>
        <rFont val="Times New Roman"/>
        <family val="1"/>
      </rPr>
      <t xml:space="preserve"> (NN  04/15, 24/15, 93/15, 133/15, 36/16, 58/16, 104/16, 28/17, 88/17, 29/18),</t>
    </r>
  </si>
  <si>
    <r>
      <rPr>
        <b/>
        <sz val="9"/>
        <rFont val="Times New Roman"/>
        <family val="1"/>
      </rPr>
      <t>Opći tehnički uvjeti za radove na cestama - Knjiga I, II, III i VI</t>
    </r>
    <r>
      <rPr>
        <sz val="9"/>
        <rFont val="Times New Roman"/>
        <family val="1"/>
      </rPr>
      <t xml:space="preserve"> (Institut IGH d.o.o., 2001.)
</t>
    </r>
  </si>
  <si>
    <r>
      <rPr>
        <b/>
        <sz val="9"/>
        <rFont val="Times New Roman"/>
        <family val="1"/>
      </rPr>
      <t>Tehnički propis za građevinske konstrukcije</t>
    </r>
    <r>
      <rPr>
        <sz val="9"/>
        <rFont val="Times New Roman"/>
        <family val="1"/>
      </rPr>
      <t xml:space="preserve"> (NN 17/17, 75/20),</t>
    </r>
  </si>
  <si>
    <r>
      <rPr>
        <b/>
        <sz val="9"/>
        <rFont val="Times New Roman"/>
        <family val="1"/>
      </rPr>
      <t>Tehnički propis za niskonaponske električne instalacije</t>
    </r>
    <r>
      <rPr>
        <sz val="9"/>
        <rFont val="Times New Roman"/>
        <family val="1"/>
      </rPr>
      <t xml:space="preserve"> (NN 05/10),</t>
    </r>
  </si>
  <si>
    <t xml:space="preserve">Odvoz preostalog materijala s privremene deponije iz cjelokupnog iskopa na deponij udaljen do 5 km, sa utovarom, istovarom i plačanjem svih potrebnih naknada za deponiranje. </t>
  </si>
  <si>
    <t>A</t>
  </si>
  <si>
    <t>B</t>
  </si>
  <si>
    <r>
      <t xml:space="preserve">Zatrpavanje ostatka rova probranim sitnijim materijalom iz iskopa, frakcija do 12 cm. Materijal nabijati strojnim i ručnim nabijačima u slojevima od 30 cm do nivoa posteljice prometnice, a završni sloj sabiti na modul stišljivosti Ms </t>
    </r>
    <r>
      <rPr>
        <u val="single"/>
        <sz val="11"/>
        <rFont val="Times New Roman"/>
        <family val="1"/>
      </rPr>
      <t>&gt;</t>
    </r>
    <r>
      <rPr>
        <sz val="11"/>
        <rFont val="Times New Roman"/>
        <family val="1"/>
      </rPr>
      <t xml:space="preserve"> 40 MN/m</t>
    </r>
    <r>
      <rPr>
        <vertAlign val="superscript"/>
        <sz val="11"/>
        <rFont val="Times New Roman"/>
        <family val="1"/>
      </rPr>
      <t>2</t>
    </r>
    <r>
      <rPr>
        <sz val="11"/>
        <rFont val="Times New Roman"/>
        <family val="1"/>
      </rPr>
      <t>.</t>
    </r>
  </si>
  <si>
    <r>
      <t>Obračun po m</t>
    </r>
    <r>
      <rPr>
        <vertAlign val="superscript"/>
        <sz val="11"/>
        <rFont val="Times New Roman"/>
        <family val="1"/>
      </rPr>
      <t>3</t>
    </r>
    <r>
      <rPr>
        <sz val="11"/>
        <rFont val="Times New Roman"/>
        <family val="1"/>
      </rPr>
      <t xml:space="preserve"> iskopanog</t>
    </r>
    <r>
      <rPr>
        <vertAlign val="superscript"/>
        <sz val="11"/>
        <rFont val="Times New Roman"/>
        <family val="1"/>
      </rPr>
      <t xml:space="preserve"> </t>
    </r>
    <r>
      <rPr>
        <sz val="11"/>
        <rFont val="Times New Roman"/>
        <family val="1"/>
      </rPr>
      <t>sraslog materijala.</t>
    </r>
  </si>
  <si>
    <t xml:space="preserve">BETONSKI I AB RADOVI </t>
  </si>
  <si>
    <t>MONTAŽERSKI RADOVI</t>
  </si>
  <si>
    <t xml:space="preserve">PRIPREMNI RADOVI </t>
  </si>
  <si>
    <t xml:space="preserve">ZEMLJANI RADOVI </t>
  </si>
  <si>
    <t xml:space="preserve">MONTAŽERSKI RADOVI </t>
  </si>
  <si>
    <t xml:space="preserve">ZAVRŠNI RADOVI </t>
  </si>
  <si>
    <t>Obračun po komadu.</t>
  </si>
  <si>
    <t>Posteljica mora biti ravna i prilagođena obliku cijevi u uzdužnom smjeru da cijev po cijeloj duljini naliježe na istu. Podmetanje kamena ispod cijevi ili podupiranje najstrože se zabranjuje.</t>
  </si>
  <si>
    <r>
      <t>Obračun po m</t>
    </r>
    <r>
      <rPr>
        <vertAlign val="superscript"/>
        <sz val="11"/>
        <rFont val="Times New Roman"/>
        <family val="1"/>
      </rPr>
      <t>3</t>
    </r>
    <r>
      <rPr>
        <sz val="11"/>
        <rFont val="Times New Roman"/>
        <family val="1"/>
      </rPr>
      <t>.</t>
    </r>
  </si>
  <si>
    <t>BETONSKI I AB RADOVI</t>
  </si>
  <si>
    <t>Dobava, ispravljanje, čišćenje, siječenje, savijanje i ugradba armature (betonskog željeza i armaturnih mreža) armiranobetonskih dijelova okana glavnog kolektora, a prema armaturnim planovima i iskazima armatura.</t>
  </si>
  <si>
    <t>Obračun po kilogramu ugrađene armature.</t>
  </si>
  <si>
    <t>kg</t>
  </si>
  <si>
    <t>Visina okana, tlocrtni smještaj priključaka cijevi i njihovi profili definirani su specifikacijom u glavnom projektu.</t>
  </si>
  <si>
    <t xml:space="preserve">Obračun po komadu dobavljenog okna. </t>
  </si>
  <si>
    <t>U cijeni je i ugradnja svih spojnica, brtvi ili drugog spojnog materijala.</t>
  </si>
  <si>
    <t xml:space="preserve">Obračun po komadu potpuno ugrađenog okna. </t>
  </si>
  <si>
    <t>Obračun po m'</t>
  </si>
  <si>
    <t>ZIDARSKI RADOVI</t>
  </si>
  <si>
    <t>Poklopce (okvire) ubetonirati nakon (kod) ugradbe nosivog sloja asfalta, jer se jedino tako može postići precizna ugradba u završni sloj asfaltnog zastora.</t>
  </si>
  <si>
    <t>Svi poklopci moraju imati izlivenu (izrezbarenu) oznaku grba Grada Zadra, a u skladu s Odlukom Poglavarstva Grada Zadra (''Glasnik Grada Zadra'' br. 4/07).</t>
  </si>
  <si>
    <t>Ispitivanje kanalizacijskih cijevi kolektora i priključaka na vodonepropusnost.</t>
  </si>
  <si>
    <t>Punjenje vodom mora se izvesti polagano, tako da zrak može slobodno izaći.</t>
  </si>
  <si>
    <t>U cijenu je uračunata voda potrebna za ispitivanje te sav potrebni materijal i rad.</t>
  </si>
  <si>
    <t>Obračun po m'.</t>
  </si>
  <si>
    <t>Ispitivanje kanalizacijskih cijevi kolektora i priključaka na protočnost.</t>
  </si>
  <si>
    <t>Potrebna količina vode je polovica volumena cjevovoda.</t>
  </si>
  <si>
    <t>CCTV inspekcija.</t>
  </si>
  <si>
    <t>Izrada geodetskog elaborata izvedenog stanja.</t>
  </si>
  <si>
    <t>Radi unošenja u katastarski plan mora se nakon završetka svih radova u svezi s izgradnjom predmetne kanalizacijske mreže izraditi geodetski snimak stvarno izvedenog stanja svih kolektora i priključaka.</t>
  </si>
  <si>
    <t>Elaborat izrađen u apsolutnim (x,y,z) koordinatama u pet primjeraka mora biti ovjeren od nadzornog inženjera i od Državne geodetske uprave Područni ured za katastar Zadar.</t>
  </si>
  <si>
    <t>oborinski kolektor O1</t>
  </si>
  <si>
    <t>priključi slivnika</t>
  </si>
  <si>
    <r>
      <t>Obračun po m</t>
    </r>
    <r>
      <rPr>
        <vertAlign val="superscript"/>
        <sz val="11"/>
        <rFont val="Times New Roman"/>
        <family val="1"/>
      </rPr>
      <t>3</t>
    </r>
    <r>
      <rPr>
        <sz val="11"/>
        <rFont val="Times New Roman"/>
        <family val="1"/>
      </rPr>
      <t xml:space="preserve"> iskopanog materijala sa planiranim dnom.</t>
    </r>
  </si>
  <si>
    <t>Izrada posteljice, za  kolektore oborinske odvodnje na dnu rova od sitnog materijala - pijeska ili finijeg zamjenskog materijala veličine zrna 0-8mm, debljine najmanje 10 cm s ručnim nabijanjem i po potrebi vlaženjem.</t>
  </si>
  <si>
    <t>Izrada posteljice, za priključake slivnika na dnu rova i oko cijevi do visine betonske obloge cijevi od sitnog materijala -pijeska ili finijeg zamjenskog materijala veličine zrna 0-8mm, debljine najmanje 10 cm s ručnim nabijanjem i po potrebi vlaženjem.</t>
  </si>
  <si>
    <t>Zatrpavanje rova do 30 cm iznad tjemena cijevi  kolektora oborinske odvodnje sitnim materijalom - pijesak ili finiji zamjenski materijal veličine zrna 0-8mm za glavni kolektor. Materijal nabijati strojnim i ručnim nabijačima.</t>
  </si>
  <si>
    <t>oborinski kolektori</t>
  </si>
  <si>
    <t>U jediničnu cijenu uračunata je dobava i ugradba cijevi, dobava, ugradba i njega betona, potrebna oplata te sav drugi rad i materijal potreban za izradu vodolovnog grla.</t>
  </si>
  <si>
    <t>U jediničnu cijenu uračunata je dobava, ugradba i njega betona, te sav drugi rad i materijal potreban za izradu betonske zaštite.</t>
  </si>
  <si>
    <t>Izrada izravnavajućih slojeva za revizijska okna oborinskih kolektora betonom C16/20. Beton je debljine 10 cm.</t>
  </si>
  <si>
    <t xml:space="preserve">Betoniranje dna jame separatora betonom C12/15 za sloj izravnanja – podložni beton debljine 10 cm uključivo nabava i transport komponenti, spravljanje i ugrađivanje betona. </t>
  </si>
  <si>
    <t>U cijenu uračunata i dobava i transport svih potrebnih spojnica za cijevi i okna i sve gumene brtve (2 komada/spoju!).</t>
  </si>
  <si>
    <t>DN 315 mm</t>
  </si>
  <si>
    <t xml:space="preserve">CCTV inspekcija vrši se posebnim robotiziranim kamerama koje se uvlače u sustav odvodnje te vrše snimanje i fotografiranje karakterističnih pozicija u cjevovodu. Nakon izvršenog snimanja izrađuje se izvješće o snimanju s karakerizacijom grešaka prema normi HRN EN13508 - izvješće sadrži sve potrebne podatke o ispitivanoj dionici : dužina, smjer snimanja, nagib cjevovoda, karakteristične fotografije te video snimak dionice. </t>
  </si>
  <si>
    <t>Široki iskop građevne jame za separator. Dimenzije građevne jame prema detalju. Kod iskopa mora se paziti na pravilno odsijecanje stranica i dna. Dno jame mora se fino isplanirati na točnost ± 2 cm.</t>
  </si>
  <si>
    <t>JAVNA RASVJETA I DTK</t>
  </si>
  <si>
    <t>A.</t>
  </si>
  <si>
    <t>B.</t>
  </si>
  <si>
    <t>4.</t>
  </si>
  <si>
    <t>ZEMLJANO-GRAĐEVINSKI RADOVI</t>
  </si>
  <si>
    <t>1.</t>
  </si>
  <si>
    <t>kompl</t>
  </si>
  <si>
    <t>m</t>
  </si>
  <si>
    <r>
      <t>m</t>
    </r>
    <r>
      <rPr>
        <sz val="10"/>
        <rFont val="Arial"/>
        <family val="2"/>
      </rPr>
      <t>³</t>
    </r>
  </si>
  <si>
    <t>Razna manja građevinska pripomoć kod izvođenja zemljano-građevinskih radova, te dovođenja trase i pojedinih pozicija građevinske obrade, u prvobitno stanje.</t>
  </si>
  <si>
    <t xml:space="preserve"> Pripremno-završni radovi.</t>
  </si>
  <si>
    <t>ZEMLJANO-GRAĐEVINSKI RADOVI UKUPNO:</t>
  </si>
  <si>
    <t>2.</t>
  </si>
  <si>
    <t>ELEKTROMONTAŽNI RADOVI</t>
  </si>
  <si>
    <t>Dobava i ugradnja spojnice C50/50.</t>
  </si>
  <si>
    <r>
      <t>Dobava razdjelnice tipa TEP ili TYCO, za dva osigurača i za presjek vodiča do 25mm</t>
    </r>
    <r>
      <rPr>
        <sz val="10"/>
        <rFont val="Arial"/>
        <family val="2"/>
      </rPr>
      <t>².</t>
    </r>
  </si>
  <si>
    <t>Dobava i ugradnja osigurača za razdjelnicu rasvjetnog stupa, C10A/1P.</t>
  </si>
  <si>
    <t>Pripremno-završni radovi.</t>
  </si>
  <si>
    <t>ELEKTROMONTAŽNI RADOVI UKUPNO:</t>
  </si>
  <si>
    <t>3.</t>
  </si>
  <si>
    <t>RAZNO</t>
  </si>
  <si>
    <t>Ispitivanje eventualnih postojećih instalacija na trasi iskopa novih instalacija; koristiti podloge i stručnu pomoć predstavnika-vlasnika  komunalnih i drugih infrastruktura i instalacija.</t>
  </si>
  <si>
    <t>Tehnička ispitivanja i mjerenja na izvedenim instalacijama, te izrada ispitnih protokola:</t>
  </si>
  <si>
    <t>a. mjerenje otpora izolacije vodiča kabela</t>
  </si>
  <si>
    <t>c. mjerenje otpora uzemljenja</t>
  </si>
  <si>
    <t>d. funkcionalno ispitivanje</t>
  </si>
  <si>
    <t>Izrada dokumentacije izvedenog stanja.</t>
  </si>
  <si>
    <t>Troškovi osiguranja gradilišta.</t>
  </si>
  <si>
    <t>RAZNO  UKUPNO</t>
  </si>
  <si>
    <t>REKAPITULACIJA:</t>
  </si>
  <si>
    <t>UKUPNO :</t>
  </si>
  <si>
    <t>OBORINSKA ODVODNJA</t>
  </si>
  <si>
    <t>Habajući sloj nogostupa od asfaltbetona (HS-AB)
Strojna izrada habajućeg sloja od asfaltbetona (HS-AB) za lako prometno opterećenje, vrsta AC 8 surf, BIT50/70, AG4 M4 i debljine 4.0 cm u zbijenom stanju. U cijeni su sadržani svi troškovi nabave materijala, proizvodnje i ugradnje asfaltne mješavine, oprema i sve ostalo potrebno za potpuno izvođenje radova. Obračun je po m2 gornje površine stvarno položenog i ugrađenog habajućeg sloja od asfaltbetona sukladno projektu. Izvedba i kontrola kakvoće prema HRN EN 13108-1 i tehničkim svojstvima i zahtjevima za građevne proizvode za proizvodnju asfaltnih mješavina i asfaltnih slojeva kolnika.</t>
  </si>
  <si>
    <t>Dobava i doprema na gradilišni deponij lijevanoželjeznih (nodularni lijev) kanalskih poklopaca za revizijska okna oborinske odvodnje, D400, okruglog tlocrtnog oblika Ø 600 mm s okruglim okvirom ravne bočne stijenke od lijevanog željeza obloženog betonom C35/45 (razreda izloženosti XD3, XF4, XA3), sa zamjenjivim uloškom protiv lupanja debljine 10 mm smještenim horizontalno u ležište na okviru, stabiliziran trnovima, bez mogućnosti ispadanja, razreda opterećenja D400 (prema HRN en 124:2005), s dva bezvijčana elementa za zaključavanje izrađena od kompozitnog materijala, bez zgloba, bez premaza. Pritisak okvira na dosjednu površinu do najviše 2,6 N/mm2. Visina okvira najmanje 125mm, ukupna masa najmanje 100 kg.</t>
  </si>
  <si>
    <t>Dobava i doprema na gradilišni deponij lijevanoželjeznih (nodularni lijev) kanalskih poklopaca za separator, D400, okruglog tlocrtnog oblika Ø 600 mm s okruglim okvirom ravne bočne stijenke od lijevanog željeza obloženog betonom C35/45 (razreda izloženosti XD3, XF4, XA3), sa zamjenjivim uloškom protiv lupanja debljine 10 mm smještenim horizontalno u ležište na okviru, stabiliziran trnovima, bez mogućnosti ispadanja, razreda opterećenja D400 (prema HRN en 124:2005), s dva bezvijčana elementa za zaključavanje izrađena od kompozitnog materijala, bez zgloba, bez premaza. Pritisak okvira na dosjednu površinu do najviše 2,6 N/mm2. Visina okvira najmanje 125mm, ukupna masa najmanje 100 kg.</t>
  </si>
  <si>
    <t xml:space="preserve">Odvoz preostalog materijala od cjelokupnog iskopa cjevovoda na deponij udaljen do 5 km, sa utovarom, istovarom i plačanjem svih potrebnih naknada za deponiranje. </t>
  </si>
  <si>
    <t>REKONSTRUKCIJA DIJELA ULICE</t>
  </si>
  <si>
    <t>KREŠIMIROVA OBALA - 1., 2., 3. i 4. faza</t>
  </si>
  <si>
    <t>KO - 2002</t>
  </si>
  <si>
    <t>Dopunska ploča  E31 + natpis: 2 mjesta, 40×20 cm</t>
  </si>
  <si>
    <t>Obračun po m3 ugrađenog betona i m2 oplate.</t>
  </si>
  <si>
    <t>m3</t>
  </si>
  <si>
    <t>m2</t>
  </si>
  <si>
    <t>beton</t>
  </si>
  <si>
    <t>oplata</t>
  </si>
  <si>
    <t>Obilježavanje mjesta za parkiranje  - okomito (H61-1) bijele boje.  Oznake na kolniku izvode se prema projektu prometne opreme i signalizacije, a u skladu s Pravilnikom o prometnim znakovima, signalizaciji i opremni na cestama (NN 92/19). U cijenu uključiti čišćenje kolnika neposredno prije izrade oznaka, predmarkiranje, nabava i prijevoz materijala (boja, razrjeđivač, reflektirajuće kuglice), prethodna dopuštenja i atesti te tekuća kontrola kvalitete, sav rad, pribor i oprema za izradu oznaka. Obračun je po komadu izvedenih oznaka.</t>
  </si>
  <si>
    <t>Reklamni pano</t>
  </si>
  <si>
    <t>Strojni široki iskop u tlu B kategorije prema odredbama projekta s utovarom u prijevozno sredstvo i transportom na mjesto deponiranja na gradilištu (ili na mjestu ugradnje na trasi). U cijenu je uključen iskop, utovar u transportno vozilo, prijevoz materijala na mjesto ugradnje na trasi i transport viška materijala na deponiju gradilišta koju osigurava izvođač radova, priprema privremenih prometnica s održavanjem istih za cijelo vrijeme korištenja, te sanacija okoliša nakon dovršenja radova. Obračun se vrši po m3 stvarno izvršenog iskopa tla u sraslom stanju, bez obzira na kategoriju. Izvođač radova je dužan obići trasu ceste i upoznati se sa stanjem na terenu prije davanja ponude. Sve u skladu s točkom 2-02. OTU-a.</t>
  </si>
  <si>
    <t>Strojni široki iskop u tlu A kategorije prema odredbama projekta s utovarom u prijevozno sredstvo i transportom na mjesto deponiranja na gradilištu (ili na mjestu ugradnje na trasi). U cijenu je uključen iskop, utovar u transportno vozilo, prijevoz materijala na mjesto ugradnje na trasi i transport viška materijala na deponiju gradilišta koju osigurava izvođač radova, priprema privremenih prometnica s održavanjem istih za cijelo vrijeme korištenja, te sanacija okoliša nakon dovršenja radova. Obračun se vrši po m3 stvarno izvršenog iskopa tla u sraslom stanju, bez obzira na kategoriju. Izvođač radova je dužan obići trasu ceste i upoznati se sa stanjem na terenu prije davanja ponude. Sve u skladu s točkom 2-02. OTU-a.</t>
  </si>
  <si>
    <r>
      <t>Izrada nasipa materijalom dobivenim iz iskopa. Ovaj rad obuhvaća strojno nasipanje i razastiranje, prema potrebi vlaženje ili sušenje, planiranje nasipnih slojeva debljine i nagiba prema projektu odnosno utvrđenih pokusnom dionicom, te zbijanje s odgovarajućim sredstvima (M</t>
    </r>
    <r>
      <rPr>
        <sz val="10"/>
        <rFont val="Times New Roman"/>
        <family val="1"/>
      </rPr>
      <t>s</t>
    </r>
    <r>
      <rPr>
        <sz val="11"/>
        <rFont val="Times New Roman"/>
        <family val="1"/>
      </rPr>
      <t>&gt;40MN/m</t>
    </r>
    <r>
      <rPr>
        <vertAlign val="superscript"/>
        <sz val="11"/>
        <rFont val="Times New Roman"/>
        <family val="1"/>
      </rPr>
      <t>2</t>
    </r>
    <r>
      <rPr>
        <sz val="11"/>
        <rFont val="Times New Roman"/>
        <family val="1"/>
      </rPr>
      <t>), a prema odredbama OTU. Obračun se mjeri u m</t>
    </r>
    <r>
      <rPr>
        <vertAlign val="superscript"/>
        <sz val="11"/>
        <rFont val="Times New Roman"/>
        <family val="1"/>
      </rPr>
      <t>3</t>
    </r>
    <r>
      <rPr>
        <sz val="11"/>
        <rFont val="Times New Roman"/>
        <family val="1"/>
      </rPr>
      <t xml:space="preserve"> stvarno ugrađenog i zbijenog nasipa, a u cijenu je uključen sav rad na izradi nasipa te planiranje pokosa nasipa i čišćenje okoline, sav ostali rad, transporti i oprema, kao i ispitivanja i kontrola kakvoće. Izvedba, kontrola kakvoće i obračun prema OTU 2-09. </t>
    </r>
  </si>
  <si>
    <t>vodovi DTK</t>
  </si>
  <si>
    <r>
      <t>Obračun po m</t>
    </r>
    <r>
      <rPr>
        <vertAlign val="superscript"/>
        <sz val="9"/>
        <rFont val="Cambria"/>
        <family val="1"/>
      </rPr>
      <t>3</t>
    </r>
  </si>
  <si>
    <r>
      <t>m</t>
    </r>
    <r>
      <rPr>
        <vertAlign val="superscript"/>
        <sz val="9"/>
        <rFont val="Cambria"/>
        <family val="1"/>
      </rPr>
      <t>3</t>
    </r>
  </si>
  <si>
    <t>vod struje</t>
  </si>
  <si>
    <t>vodovod</t>
  </si>
  <si>
    <r>
      <t>Nabava i ugradnja rubnjaka 15/25 cm. Ugradnja rubnjaka (na podlozi od betona klase C 12/15) od predgotovljenih betonskih elemenata klase C 40/45. Postavljanje rubnjaka prema detaljima iz projekta. U skladu sa nacrtima detalja, poprečnih profila i situacijom potrebno je izvesti i spuštene rubnjake. Sukladno situacijskom nacrtu na mjestu crkane linije potrebno je razmaknuti rubnjake prema detalju ovoga projekta. Obračun je po m</t>
    </r>
    <r>
      <rPr>
        <vertAlign val="superscript"/>
        <sz val="11"/>
        <rFont val="Times New Roman"/>
        <family val="1"/>
      </rPr>
      <t>1</t>
    </r>
    <r>
      <rPr>
        <sz val="11"/>
        <rFont val="Times New Roman"/>
        <family val="1"/>
      </rPr>
      <t xml:space="preserve"> izvedenog rubnjaka, a u cijeni je uključena izvedba podloge, nabava i doprema predgotovljenih elemenata i betona, privremeno skladištenje i razvoz, svi prijevozi i prijenosi, priprema podloge, rad na ugradnji s obradom sljubnica, njega betona te sav potreban dodatni rad, oprema i materijal što je potreban za potpuno dovršenje stavke.  Izvedba, kontrola kakvoće i obračun prema OTU 3-04.7.1.</t>
    </r>
  </si>
  <si>
    <t>drenažna cijev</t>
  </si>
  <si>
    <t>Razmak između vrha GRP okna i AB rasteretne ploče mora iznositi najmanje 5 cm. Na propisno postavljenu AB rasteretnu ploču polaže se lijevano-željezni poklopac Ø 600 mm s okvirom i mehanizmom za podizanje (teški tip; nosivost 400 kN) na način da je gornji rub poklopca u ravnini sa kotom nivelete kolnika. Poklopac se mora učvrstiti betonom na AB rasteretnu ploču ili usidriti da bi se spriječilo pomicanje poklopca.</t>
  </si>
  <si>
    <t xml:space="preserve">Spojevi cijevi kolektora na GRP okna/cijevi trebaju biti od tvornički izvedenih obuhvatnih stezaljki sa cjevnim brtvama ili naglavkom s brtvom. </t>
  </si>
  <si>
    <t>Raznošenje duž rova, polaganje u rov i montaža GRP montažnih revizijskih okana Ø 800 mm na pripremljenu betonsku podlogu.</t>
  </si>
  <si>
    <t>Ugradnja donjeg dijela montažnog GRP okna s kinetom Ø 800 mm u betonsku podlogu na predviđenu visinsku kotu nivelete.</t>
  </si>
  <si>
    <t>Nabava, dobava, doprema na gradilišni deponij i ugradnja GRP cijevi i spojeva cijevi nazivnih krutosti SN 8 (8 kN/m2), za izvedbu  oborinskih kolektora.</t>
  </si>
  <si>
    <r>
      <t>Nabava, dobava, doprema na gradilišni deponij i ugradnja PVC cijevi i spojeva cijevi nazivnih krutosti SN 8 (8 kN/m</t>
    </r>
    <r>
      <rPr>
        <vertAlign val="superscript"/>
        <sz val="11"/>
        <rFont val="Times New Roman"/>
        <family val="1"/>
      </rPr>
      <t>2</t>
    </r>
    <r>
      <rPr>
        <sz val="11"/>
        <rFont val="Times New Roman"/>
        <family val="1"/>
      </rPr>
      <t>), profila DN 200 mm za izvedbu priključaka slivnika.</t>
    </r>
  </si>
  <si>
    <t>U cijenu uračunata i dobava i transport svih potrebnih spojnica i koljena za cijevi, te sve gumene brtve.</t>
  </si>
  <si>
    <t>Dobava i ugradnja perforiranih drenažnih cijevi  (perforiranih po obodu 360°) PE- HD materijala  nazivnih krutosti SN 8 (8 kN/m2) za odvodnju drenažne procjedne vode.</t>
  </si>
  <si>
    <t>Betonska ploča obale debljine 15 cm, obračun po  m2</t>
  </si>
  <si>
    <t>Nabava, dobava i montaža znakova privremene regulacije prometa. Stavka obuhvaća montažu, održavanje i demontažu kompletne signalizacije, opreme i oznaka sukladno projektu privremene regulacije prometa.</t>
  </si>
  <si>
    <t>Izrada projekta privremene regulacije prometa. Za nesmetano odvijanje prometa potrebno je prije početka radova izraditi projekt privremene regulacije prometa. Na taj je projekt potrebno ishoditi suglasnost nadležnih institucija.
Obračunava se po kompletu cjelokupnog rješenja za sve eventualne faze izvođenja.</t>
  </si>
  <si>
    <t>PROMETNICA - 1. FAZA</t>
  </si>
  <si>
    <t>Uklanjanje grmlja, šiblja i drveća debljine (promjera) do 10 cm. Ovaj rad obuhvaća uklanjanje grmlja i drveća sa zaraslih površina koje ulaze u koridor ceste, s odsijecanjem grana na dužine pogodne za prijevoz, vađenjem korijenja te starih panjeva, s uklanjanjem svog materijala od tog rada izvan profila ceste, utovar i transport na odlagalište koje osigurava izvođač radova na udaljenosti do 5 km. Sve u skladu s točkom 1-03. OTU-a.</t>
  </si>
  <si>
    <t>Uklanjanje drveća debljine (promjera) od 10 do 30 cm mjereno 1 m od terena te uklanjanje panjeva. Ovaj rad obuhvaća sječu stabala s odsijecanjem grana na dužine pogodne za prijevoz, vađenje panjeva i korijenja s uklanjanjem svog materijala od tog rada izvan profila ceste, utovar i transport na odlagalište koje osigurava izvođač radova na udaljenosti do 5 km.
Sve u skladu s točkom 1-03. OTU-a. Obračun po komadu uklonjenog drveta.</t>
  </si>
  <si>
    <t xml:space="preserve">Ručni iskop tla oko postojećih instalacija i stupova javne rasvjete prema odredbama projekta s odlaganjem uz rov. U cijenu je uključen ručni iskop, strojni utovar u transportno vozilo, prijevoz na deponiju udaljenosti veće od 5 km koju osigurava izvođač radova, priprema privremenih prometnica s održavanjem istih za cijelo vrijeme korištenja, te sanacija okoliša nakon dovršenja radova. Obračun se vrši po m3 stvarno izvršenog iskopa tla. Sve u skladu s točkom 2-02. OTU-a. 
</t>
  </si>
  <si>
    <r>
      <t>Izrada zelenog pojasa od plodnog zemljanog materijala. Ovaj rad obuhvaća nabavu, dobavu i ugradnju plodnog zemljanog materijala (humusa) zasipanje uz mali rubnjak plodnom zemljom do dubine 20 cm u zbijenom stanju, širine prema dimenzijama nasipa, uz ručno razastiranje i planiranje. Plodni zemljani materijal mora biti bez kamena, sve komade kamena, korjenja i sl. potrebno je odstraniti. U cijenu je uključeno čišćenje materijala iz iskopa, transport i ugradnja zemljanog materijala, planiranje i po potrebi vlaženje minimalno prilikom ugradnje. Obračun po m</t>
    </r>
    <r>
      <rPr>
        <vertAlign val="superscript"/>
        <sz val="11"/>
        <rFont val="Times New Roman"/>
        <family val="1"/>
      </rPr>
      <t>3</t>
    </r>
    <r>
      <rPr>
        <sz val="11"/>
        <rFont val="Times New Roman"/>
        <family val="1"/>
      </rPr>
      <t xml:space="preserve"> uređene obloge pokosa, bankine i zelenog pojasa.</t>
    </r>
  </si>
  <si>
    <t>Koš za smeće</t>
  </si>
  <si>
    <t>Potporni zid uz kolnik širine 0.3 m i visine 1.0 m, obračun po m1</t>
  </si>
  <si>
    <t>Potporni zidić na obali širine 0.2 m i visine 1.0 m</t>
  </si>
  <si>
    <t>Uklanjanje šljunka u debljini 10,0 - 15,0 cm s postojeće obale,  prema odredbama projekta s utovarom u prijevozno sredstvo i transportom na mjesto deponiranja na gradilištu te potom na mjesto ugradnje na trasi. U cijenu je uključen iskop, utovar u transportno vozilo, prijevoz materijala na mjesto ugradnje na trasi i transport viška materijala na deponiju gradilišta koju osigurava izvođač radova.</t>
  </si>
  <si>
    <t xml:space="preserve">Cijena za svaku stavku troškovnika mora obuhvatiti dobavu, montažu, spajanje po potrebi, uzemljenje, te dovođenje svake stavke u stanje potpune funkcionalnosti.
U cijenu također ukalkulirati sav potreban materijal , spojni i montažni ( potpuno funkcioniranje svake od stavki ).
Ponuđač radova mora ponuditi sve stavke iz ovog troškovnika. Ukoliko neke od stavki ne nudi ili predlaže alternativu, u svojoj ponudi to mora posebno naglasiti.
Oznake razvodnih ploča izvesti na graviranoj pločici, kao i sve natpise na vratima ormara.
Izrađujući ponudu treba imati na umu najnovije važeće propise za pojedine vrste instalacije.
</t>
  </si>
  <si>
    <t>Prije davanja ponude obavezno pročitati tehnički opis i pogledati nacrte.</t>
  </si>
  <si>
    <t>Detekcija, obilježavanje i iskolčenje postojećih instalacija (EE kabeli, TK kabeli ..itd)</t>
  </si>
  <si>
    <t>Kolčenje-markiranje kabelskih trasa, pozicija  kabelskih razdjelnih ormara, ormara vanjske rasvjete, te pozicije rasvjetnih stupova.</t>
  </si>
  <si>
    <t>paušal</t>
  </si>
  <si>
    <t>Iskop kabelskog rova u zemljištu, bez obzira na kategoriju zemljišta, dimenzija 40x80cm, za polaganje kabela javne rasvjete i kabela mreže niskog napona; zatrpavanje rova sitnijim materijalom od iskopa, nakon drugog polaganja posteljice.</t>
  </si>
  <si>
    <t>Dobava i polaganje  posteljice od rastresitog materijala, pijeska ili kamene prašine fine granulacije, polažu se dva sloja od po 10 cm, prije i nakon polaganja kabela i uzemljivača, a u rov kabelske kanalizacije polaže se 30 cm posteljice (prekrivaju se cijevi ).</t>
  </si>
  <si>
    <t>Dobava i ugradnja betona klase C8/10 za zaštitu PVC cijevi od mehaničkog oštećenja</t>
  </si>
  <si>
    <r>
      <t>m</t>
    </r>
    <r>
      <rPr>
        <vertAlign val="superscript"/>
        <sz val="11"/>
        <rFont val="Calibri"/>
        <family val="2"/>
      </rPr>
      <t>3</t>
    </r>
  </si>
  <si>
    <t>Dobava i ugradnja betona klase C16/20 kao završni sloj rova na prijelazima preko kolnika</t>
  </si>
  <si>
    <t>Dobava i ugradnja 'mršavog' betona preko položenih PVC cijevi, ukupne debljine cca 30 cm.</t>
  </si>
  <si>
    <t>Dobava i ugradnja PVC štitnika dužine 1m za mehaničku zaštitu kabela</t>
  </si>
  <si>
    <t>Dobava i ugradnja plastične vrpce upozorenja "POZOR-ENERGETSKI KABEL"</t>
  </si>
  <si>
    <t>Dobava, montaža i spajanje čeličnog cijevnog stupa promjera 101.6mm (±5%), visine h=6m, s dodatnim bočnim nasadom za svjetiljku na visini 4,6 m od dna stupa, antikorozivno zaštićen izvana i iznutra, plastificiran u RAL boju svjetiljke, opremljen vratima, letvicom za ovjes stupne razdjelnice, stupnom razdjelnicom, vijkom za uzemljenje, s pripadajućim temeljnim vijcima i maticama, naglavnik bočnog nasada Ø60 mm
PROIZVOĐAČ:
TIP:</t>
  </si>
  <si>
    <t>Dobava, montaža i spajanje čeličnog cijevnog stupa promjera 101.6mm (±5%),  visine h=6m,  antikorozivno zaštićen izvana i iznutra, plastificiran u RAL boju svjetiljke, opremljen vratima, letvicom za ovjes stupne razdjelnice, stupnom razdjelnicom, vijkom za uzemljenje, s pripadajućim temeljnim vijcima i maticama
PROIZVOĐAČ:
TIP:</t>
  </si>
  <si>
    <t>Demontaža postojećih betonskih stupova i odspajanjem svih vodova, odvoz na deponij</t>
  </si>
  <si>
    <t>Odvoz viška materijala na deponij i planiranje terena.</t>
  </si>
  <si>
    <r>
      <rPr>
        <sz val="10"/>
        <rFont val="Arial CE"/>
        <family val="0"/>
      </rPr>
      <t>Dobava montaža i spajanje LED dekorativne svjetiljke, ukupne snage sistema do maksimalno 29W, s minimalnim ili boljim karakteristikama od sljedećih:'- tijelo svjetiljke od aluminija s pokrovom optike od stakla ili polikarbonata, '- svjetiljka treba imati antikorozivni premaz za zaštitu od slanih atmosfera, '- tijelo svjetiljke oblika diska promjera 538 mm (±5%), '- udio svjetlosnog toka iznad horizontalne ravnine svjetiljke (ULOR faktor) 0%. '- korelirana temperatura nijanse bijelog svjetla 3000K, '- CRI indeks – indeks uzvrata boje minimalno 80, '- životni vijek minimalno 100 000 sati pri 96% svjetlosnog toka, '- rad u temperaturnom području -40°C do +50°C, '- kompletna zaštita svjetiljke IP66, IK08 , '- električna klasa zaštite II, prenaponska zaštita 10kV (Imax=10kA),'- svjetiljka treba imati ENEC certifikat i izjavu za potvrđivanje CE znaka '- svjetiljka treba imati mogućnost zamjene samog LED izvora svjetlosti (LED modula) '- predspoj s automatskom autonomnom regulacijom snage u 5 intervala/3 razine rasvijetljenosti '- DALI regulabilna predspojna naprava.</t>
    </r>
    <r>
      <rPr>
        <sz val="10"/>
        <color indexed="10"/>
        <rFont val="Arial CE"/>
        <family val="0"/>
      </rPr>
      <t xml:space="preserve">                                                                   </t>
    </r>
  </si>
  <si>
    <t>Svjetiljka treba zadovoljiti zahtjeve prema svjetlotehničkom proračunu za cestu klase M4 i šetnicu klase P2 prema normi HRN EN 13201-2:2016 ili jednakovrijedno uz dolje navedene parametre proračuna koji se zajedno s ldt ili ies datotekom svjetiljke dostavlja na CD-u.
Parametri svjetlotehničkog proračuna: Broj voznih traka: 2, Obloga ceste: R3, q0: 0,07, Širina ceste: 6 m, Širina parkinga (desno): 5,6 m                                                                                                                                  Širina šetnice: 2,7 m, Udaljenost šetnice od ruba ceste (desno): 5,6 m, Razmak između stupova: 27 m, Montaža stupova: jednostrano, na strani šetnice Visina izvora svjetlosti (svjetiljke iz Stavke 4): 6 m Udaljenost svjetiljke od ruba ceste (svjetiljke iz Stavke 3): -0,2 m, Nagib svjetiljke (svjetiljke iz Stavke 3): 0° , Orijentacija svjetiljke (svjetiljke iz Stavke 4): prema cesti , Svjetlotehnički proračun treba biti izrađen u kombinaciji sa svjetiljkom iz Stavke 6 na istim stupovima koja se u odnosu na cestu postavlja prema sljedećim parametrima: Visina izvora svjetlosti (svjetiljke iz Stavke 5): 4,6 m Udaljenost svjetiljke od ruba ceste (svjetiljke iz Stavke 6): -1 m Nagib svjetiljke (svjetiljke iz Stavke 6): 0°, Orijentacija svjetiljke (svjetiljke iz Stavke 6): prema parkingu i šetnici Faktor održavanja: 0,8</t>
  </si>
  <si>
    <r>
      <rPr>
        <sz val="10"/>
        <rFont val="Arial CE"/>
        <family val="0"/>
      </rPr>
      <t>Dobava montaža i spajanje LED dekorativne svjetiljke, ukupne snage sistema do maksimalno 18W, s minimalnim ili boljim karakteristikama od sljedećih:'- tijelo svjetiljke od aluminija s pokrovom optike od stakla ili polikarbonata, '- svjetiljka treba imati antikorozivni premaz za zaštitu od slanih atmosfera, '- tijelo svjetiljke oblika diska promjera 538 mm (±5%), '- udio svjetlosnog toka iznad horizontalne ravnine svjetiljke (ULOR faktor) 0%. '- korelirana temperatura nijanse bijelog svjetla 3000K, '- CRI indeks – indeks uzvrata boje minimalno 80, '- životni vijek minimalno 100 000 sati pri 96% svjetlosnog toka, '- rad u temperaturnom području -40°C do +50°C, '- kompletna zaštita svjetiljke IP66, IK08 , '- električna klasa zaštite II, prenaponska zaštita 10kV (Imax=10kA),'- svjetiljka treba imati ENEC certifikat i izjavu za potvrđivanje CE znaka '- svjetiljka treba imati mogućnost zamjene samog LED izvora svjetlosti (LED modula) '- predspoj s automatskom autonomnom regulacijom snage u 5 intervala/3 razine rasvijetljenosti '- DALI regulabilna predspojna naprava.</t>
    </r>
    <r>
      <rPr>
        <sz val="10"/>
        <color indexed="10"/>
        <rFont val="Arial CE"/>
        <family val="0"/>
      </rPr>
      <t xml:space="preserve">                                                                   </t>
    </r>
  </si>
  <si>
    <r>
      <rPr>
        <sz val="10"/>
        <rFont val="Arial CE"/>
        <family val="0"/>
      </rPr>
      <t>Dobava montaža i spajanje LED dekorativne svjetiljke, ukupne snage sistema do maksimalno 49,5W, s minimalnim ili boljim karakteristikama od sljedećih:'- tijelo svjetiljke od aluminija s pokrovom optike od stakla ili polikarbonata, '- svjetiljka treba imati antikorozivni premaz za zaštitu od slanih atmosfera, '- tijelo svjetiljke oblika diska promjera 538 mm (±5%), '- udio svjetlosnog toka iznad horizontalne ravnine svjetiljke (ULOR faktor) 0%. '- korelirana temperatura nijanse bijelog svjetla 3000K, '- CRI indeks – indeks uzvrata boje minimalno 80, '- životni vijek minimalno 100 000 sati pri 96% svjetlosnog toka, '- rad u temperaturnom području -40°C do +50°C, '- kompletna zaštita svjetiljke IP66, IK08 , '- električna klasa zaštite II, prenaponska zaštita 10kV (Imax=10kA),'- svjetiljka treba imati ENEC certifikat i izjavu za potvrđivanje CE znaka '- svjetiljka treba imati mogućnost zamjene samog LED izvora svjetlosti (LED modula) '- predspoj s automatskom autonomnom regulacijom snage u 5 intervala/3 razine rasvijetljenosti '- DALI regulabilna predspojna naprava.</t>
    </r>
    <r>
      <rPr>
        <sz val="10"/>
        <color indexed="10"/>
        <rFont val="Arial CE"/>
        <family val="0"/>
      </rPr>
      <t xml:space="preserve">                                                                   </t>
    </r>
  </si>
  <si>
    <r>
      <t>Dobava i ugradnja kabela tipa NMY-J 3x2,5mm</t>
    </r>
    <r>
      <rPr>
        <sz val="11"/>
        <rFont val="Arial CE"/>
        <family val="0"/>
      </rPr>
      <t>²</t>
    </r>
    <r>
      <rPr>
        <sz val="10"/>
        <rFont val="Arial CE"/>
        <family val="0"/>
      </rPr>
      <t>, za potrebe napajanja svjetiljke na  stupu visine 6m do razdjelnice, te spajanje kabela na razdjelnicu, koristeći instalacijski pribor i materijal ( stopice... ); koristi se cca 6m kabela.</t>
    </r>
  </si>
  <si>
    <r>
      <t>Dobava i ugradnja, u prethodno pripremljen kabelski rov sa posteljicom bakrenog uzemljivača Cu50mm</t>
    </r>
    <r>
      <rPr>
        <sz val="10"/>
        <rFont val="Arial"/>
        <family val="2"/>
      </rPr>
      <t>²</t>
    </r>
    <r>
      <rPr>
        <sz val="10"/>
        <rFont val="Arial CE"/>
        <family val="0"/>
      </rPr>
      <t>.</t>
    </r>
  </si>
  <si>
    <r>
      <t>Dobava i ugradnja kabelske glave i toploskupljajućih cijevi, u razdjelnici rasvjetnog stupa, na krajeve kabela tipa NA2XY4x25mm</t>
    </r>
    <r>
      <rPr>
        <sz val="10"/>
        <rFont val="Arial"/>
        <family val="2"/>
      </rPr>
      <t>²</t>
    </r>
    <r>
      <rPr>
        <sz val="10"/>
        <rFont val="Arial CE"/>
        <family val="0"/>
      </rPr>
      <t>, prije ugradnje priključne stopice, koristeći Raychem zaštitni program, za navedeni kabel:</t>
    </r>
  </si>
  <si>
    <r>
      <t>Dobava i ugradnja kabelske glave i toploskupljajućih cijevi, u razdjelnici rasvjetnog stupa, na krajeve kabela tipa NA2XY4x95mm</t>
    </r>
    <r>
      <rPr>
        <sz val="10"/>
        <rFont val="Arial"/>
        <family val="2"/>
      </rPr>
      <t>²</t>
    </r>
    <r>
      <rPr>
        <sz val="10"/>
        <rFont val="Arial CE"/>
        <family val="0"/>
      </rPr>
      <t>, prije ugradnje priključne stopice, koristeći Raychem zaštitni program, za navedeni kabel</t>
    </r>
  </si>
  <si>
    <t>Spajanje kabela NA2XY4x25mm² pod vijak na razdjelnicu rasvjetnog stupa, primjenom izoliranih priključnih svornjaka.</t>
  </si>
  <si>
    <r>
      <t>Dobava i ugradnja izvoda uzemljivača za povezivanje rasvjetnog stupa sa uzemljivačem; koristiti 2m užeta Cu50mm</t>
    </r>
    <r>
      <rPr>
        <sz val="10"/>
        <rFont val="Arial"/>
        <family val="2"/>
      </rPr>
      <t>²</t>
    </r>
    <r>
      <rPr>
        <sz val="10"/>
        <rFont val="Arial CE"/>
        <family val="0"/>
      </rPr>
      <t xml:space="preserve"> i dvostruku bakrenu spojnicu Cu50/50.</t>
    </r>
  </si>
  <si>
    <t>Spajanje izvoda uzemljivača pod vijak u dnu rasvjetnog stupa.</t>
  </si>
  <si>
    <t>b. mjerenje otpora petlje kvara i struje kvara</t>
  </si>
  <si>
    <r>
      <t xml:space="preserve">Dobava i polaganje u prethodno pripremljen kabelski rov sa posteljicom, instalacijske cijevi KABUPLAST </t>
    </r>
    <r>
      <rPr>
        <sz val="10"/>
        <rFont val="Symbol"/>
        <family val="1"/>
      </rPr>
      <t>F</t>
    </r>
    <r>
      <rPr>
        <sz val="10"/>
        <rFont val="Arial CE"/>
        <family val="0"/>
      </rPr>
      <t xml:space="preserve"> 110mm za zaštitu kabela i uzemljivača ispod prometnice</t>
    </r>
  </si>
  <si>
    <r>
      <t xml:space="preserve">Dobava i polaganje u prethodno pripremljen kabelski rov sa posteljicom, instalacijske cijevi KABUPLAST </t>
    </r>
    <r>
      <rPr>
        <sz val="10"/>
        <rFont val="Symbol"/>
        <family val="1"/>
      </rPr>
      <t>F</t>
    </r>
    <r>
      <rPr>
        <sz val="10"/>
        <rFont val="Arial CE"/>
        <family val="0"/>
      </rPr>
      <t xml:space="preserve">  75mm za zaštitu kabela i uzemljivača ispod prometnice</t>
    </r>
  </si>
  <si>
    <r>
      <rPr>
        <sz val="10"/>
        <rFont val="Arial CE"/>
        <family val="0"/>
      </rPr>
      <t>Dobava montaža i spajanje LED dekorativne svjetiljke, ukupne snage sistema do maksimalno 39W, s minimalnim ili boljim karakteristikama od sljedećih:   '- tijelo svjetiljke od aluminija s pokrovom optike od stakla ili polikarbonata, '- svjetiljka treba imati antikorozivni premaz za zaštitu od slanih atmosfera, '- tijelo svjetiljke oblika diska promjera 538 mm (±5%), '- udio svjetlosnog toka iznad horizontalne ravnine svjetiljke (ULOR faktor) 0%. '- korelirana temperatura nijanse bijelog svjetla 3000K, '- CRI indeks – indeks uzvrata boje minimalno 80, '- životni vijek minimalno 100 000 sati pri 96% svjetlosnog toka, '- rad u temperaturnom području -40°C do +50°C, '- kompletna zaštita svjetiljke IP66, IK08 , '- električna klasa zaštite II, prenaponska zaštita 10kV (Imax=10kA),'- svjetiljka treba imati ENEC certifikat i izjavu za potvrđivanje CE znaka '- svjetiljka treba imati mogućnost zamjene samog LED izvora svjetlosti (LED modula) '- predspoj s automatskom autonomnom regulacijom snage u 5 intervala/3 razine rasvijetljenosti '- DALI regulabilna predspojna naprava.</t>
    </r>
    <r>
      <rPr>
        <sz val="10"/>
        <color indexed="10"/>
        <rFont val="Arial CE"/>
        <family val="0"/>
      </rPr>
      <t xml:space="preserve">                                                              </t>
    </r>
  </si>
  <si>
    <t>Svjetiljka treba zadovoljiti zahtjeve prema svjetlotehničkom proračunu za cestu klase M4 i šetnicu klase P2 prema normi HRN EN 13201-2:2016 ili jednakovrijedno uz dolje navedene parametre proračuna 
Parametri svjetlotehničkog proračuna: Broj voznih traka: 2, Obloga ceste: R3, q0: 0,07, Širina ceste: 6 m, Širina šetnice: 2,8 m, Udaljenost šetnice od ruba kolnika: 0 m, Visina izvora svjetlosti: 6 m, Razmak između svjetiljki: 20 m, Udaljenost svjetiljke od ruba kolnika: -2,6 m, Nagib svjetiljke: 0°, Faktor održavanja: 0,8, Montaža stupova: jednostrano, na strani šetnice</t>
  </si>
  <si>
    <t>Svjetiljka treba zadovoljiti zahtjeve prema svjetlotehničkom proračunu za cestu klase M4 i šetnicu klase P2 prema normi HRN EN 13201-2:2016 ili jednakovrijedno uz dolje navedene parametre proračuna.
Parametri svjetlotehničkog proračuna: Broj voznih traka: 2, Obloga ceste: R3, q0: 0,07, Širina ceste: 6 m, Širina šetnice: 2 m, Udaljenost šetnice od ruba kolnika: 1,65 m, Razmak između svjetiljki: 30 m, Montaža stupova: jednostrano, na strani šetnice Visina izvora svjetlosti (svjetiljke iz Stavke 3): 6 m Udaljenost svjetiljke od ruba ceste (svjetiljke iz Stavke 3): -0,2 m, Nagib svjetiljke (svjetiljke iz Stavke 3): 0° , Orijentacija svjetiljke (svjetiljke iz Stavke 3): prema cesti , Svjetlotehnički proračun treba biti izrađen u kombinaciji sa svjetiljkom iz Stavke 5 na istim stupovima koja se u odnosu na cestu postavlja prema sljedećim parametrima: Visina izvora svjetlosti (svjetiljke iz Stavke 5): 4,6 m Udaljenost svjetiljke od ruba ceste (svjetiljke iz Stavke 5): -1 m Nagib svjetiljke (svjetiljke iz Stavke 5): 0°Orijentacija svjetiljke (svjetiljke iz Stavke 5): prema šetnici Faktor održavanja: 0,8</t>
  </si>
  <si>
    <r>
      <t>Dobava i ugradnja, u prethodno pripremljen kabelski rov sa posteljicom, i djelomičnim uvlačenjem u zaštitnu PVC cijev, kabela tipa NA2XY 4x25mm</t>
    </r>
    <r>
      <rPr>
        <sz val="10"/>
        <rFont val="Arial"/>
        <family val="2"/>
      </rPr>
      <t>²</t>
    </r>
    <r>
      <rPr>
        <sz val="10"/>
        <rFont val="Arial CE"/>
        <family val="0"/>
      </rPr>
      <t>.</t>
    </r>
  </si>
  <si>
    <r>
      <t>Dobava i ugradnja, u prethodno pripremljen kabelski rov sa posteljicom, i djelomičnim uvlačenjem u zaštitnu PVC cijev, kabela tipa NA2XY 4x95mm</t>
    </r>
    <r>
      <rPr>
        <sz val="10"/>
        <rFont val="Arial"/>
        <family val="2"/>
      </rPr>
      <t>²</t>
    </r>
    <r>
      <rPr>
        <sz val="10"/>
        <rFont val="Arial CE"/>
        <family val="0"/>
      </rPr>
      <t>.</t>
    </r>
  </si>
  <si>
    <r>
      <t>Spajanje kabela tipa NA2XY 4x95mm</t>
    </r>
    <r>
      <rPr>
        <sz val="10"/>
        <rFont val="Arial"/>
        <family val="2"/>
      </rPr>
      <t>² u postojećem ormaru za izlaz prema OJR-1</t>
    </r>
    <r>
      <rPr>
        <sz val="10"/>
        <rFont val="Arial CE"/>
        <family val="0"/>
      </rPr>
      <t>.</t>
    </r>
  </si>
  <si>
    <t xml:space="preserve">Dobava montaža i spajanje LED dekorativne svjetiljke, ukupne snage sistema do maksimalno 46.5W, s minimalnim ili boljim karakteristikama od sljedećih:   '- tijelo svjetiljke od aluminija s pokrovom optike od stakla ili polikarbonata,                    '- svjetiljka treba imati antikorozivni premaz za zaštitu od slanih atmosfera,  '- tijelo svjetiljke oblika diska promjera 538 mm (±5%), '- udio svjetlosnog toka iznad horizontalne ravnine svjetiljke (ULOR faktor) 0%.    '- korelirana temperatura nijanse bijelog svjetla 3000K, '- CRI indeks – indeks uzvrata boje minimalno 80,  '- životni vijek minimalno 100 000 sati pri 96% svjetlosnog toka,                                                     '- rad u temperaturnom području -40°C do +50°C,       '- kompletna zaštita svjetiljke IP66, IK08 ,                    '- električna klasa zaštite II, prenaponska zaštita 10kV (Imax=10kA),                                                            '- svjetiljka treba imati ENEC certifikat i izjavu za potvrđivanje CE znaka                                                        '- svjetiljka treba imati mogućnost zamjene samog LED izvora svjetlosti (LED modula)                               '- predspoj s automatskom autonomnom regulacijom snage u 5 intervala/3 razine rasvijetljenosti                                                                        '- DALI regulabilna predspojna naprava.                                                                   </t>
  </si>
  <si>
    <t>Iskop jame za temelj rasvjetnog stupa, u zemljištu bez obzira na kategoriju zemljišta, dimentija 70x70x85cm; zatrpavanje materijalom od iskopa, nakon izrade betonskog temelja.</t>
  </si>
  <si>
    <t xml:space="preserve">Uklanjanje postojeće asfaltne kolničke konstrukcije, rubnjaka, potpornih zidova, obalnih zidova i betonske obale. Stavka obuhvaća strojno razbijanje postojeće asfaltne kolničke konstrukcije, rubnjaka i betonskih kolnika, utovar u transportno sredstvo i prijevoz na deponiju koju osigurava izvođač radova na udaljenosti do 5 km. </t>
  </si>
  <si>
    <t>Postojeća kolnička konstrukcija (asfalt debljine 10-15 cm) na cesti i na asfaltnom nogostupu, strojno skidanje i odvoz na deponiju. Obračun po m2.</t>
  </si>
  <si>
    <r>
      <t>Rezanje asfalta. Stavka obuhvaća strojno rezanje asfalta debljine 10-12 cm na mjestu gdje počinje tj. završava predmetna prometnica, radi kvalitetnije izrade spoja starog i novog asfalta. Obračun po m</t>
    </r>
    <r>
      <rPr>
        <vertAlign val="superscript"/>
        <sz val="11"/>
        <rFont val="Times New Roman"/>
        <family val="1"/>
      </rPr>
      <t>1</t>
    </r>
    <r>
      <rPr>
        <sz val="11"/>
        <rFont val="Times New Roman"/>
        <family val="1"/>
      </rPr>
      <t xml:space="preserve"> spoja starog i novog asfalta.</t>
    </r>
  </si>
  <si>
    <t>Pažljiva demontaža, skladištenje i ponovna ugradnja, na  poziciju predviđenu projektom i prema uputama projektanta, prometne vertikalne signalizacije, reklamnih panoa, klupa, svlačionica te koševa za smeće. U stavku uključiti sav potreban rad i materijal. Obračun po komadu ovisno o elementu.</t>
  </si>
  <si>
    <t>Vertikalna signalizacija</t>
  </si>
  <si>
    <t>OBORINSKA ODVODNJA - 1. FAZA</t>
  </si>
  <si>
    <t xml:space="preserve">Iskolčenje trase oborinskih cjevovoda i objekata. Rad obuvaća sva geodetska mjerenja kojima se podaci iz projekta prenose na teren, osiguranje osi iskolčene trase, profiliranje, obnavljanje i održavanje iskolčenih oznaka na terenu za sve vrijeme građenja odnosno do predaje radova investitoru. Izvođač je dužan sve točke osigurati položajno i visinski tako da ih je u tijeku ili po završenom radu moguće lako obnoviti. Iskolčenje trase provesti na temelju podataka iz projekta. Obračun po m' iskolčene trase.  </t>
  </si>
  <si>
    <t>U jediničnu cijenu uračunati i geodetsko praćenje točnosti izgradnje građevine. Obračun po m' trase glavnih gravitacijskih cjevovoda.</t>
  </si>
  <si>
    <t>Strojni iskop rovova bez obzira na kategoriju tla, s radom pikamera, za kolektore oborinske odvodnje i drenažnu cijev. Rovovi su oblika i dimenzija prema poprečnim presjecima, dubina rova u poprečnom presjeku nije konstantna. Dubine dna prema uzdužnom profilu. Kod iskopa mora se paziti na pravilno odsijecanje stranica i dna. Iskopani materijal odlaže se na jednu stranu rova najmanje 1,00 m tako da se osigura nesmetan rad u rovu. U cijenu iskopa je uračunato i eventualno ispumpavanje vode iz rova za vrijeme izvođenja radova! Stavkom (jediničnom cijenom) je obračunato razupiranje i podupiranje rova, odvoz materijala iz cjelokupnog iskopa kanalizacijskih kolektora oborinske odvodnje na privremenu deponiju, sa utovarom i istovarom. Privremenu deponiju osigurava izvođač radova! Dno kanala treba ručno isplanirati na točnost ± 2 cm uz zasijecanje svih neravnina. Proširenje jarka na mjestima gdje dolaze okna izvesti prema uvjetima ugradnje. Iskop prema normalnim profilima i kategoriji, prekop se neće priznati. Obračun po m3 iskopanog materijala sa planiranim dnom prema projektiranom profilu.</t>
  </si>
  <si>
    <t>Strojni iskop rovova u terenu bez obzira na kategoriju, s radom pikamera za priključke slivnika. Rovovi su oblika i dimenzija prema poprečnim presjecima, dubina rova u poprečnom presjeku nije konstantna. Prosjećna dubina dna 80 cm, mjereno od nivoa posteljice kolnika, širine 80 cm. Kod iskopa mora se paziti na pravilno odsijecanje stranica i dna. Kod iskopa mora se paziti na pravilno odsijecanje stranica i dna. Iskopani materijal odlaže se na jednu stranu rova najmanje 1,00 m tako da se osigura nesmetan rad u rovu. U cijenu iskopa je uračunato i eventualno ispumpavanje vode iz rova za vrijeme izvođenja radova! Stavkom (jediničnom cijenom) je obračunato razupiranje i podupiranje rova, odvoz materijala iz cjelokupnog iskopa kanalizacijskih kolektora oborinske odvodnje na privremenu deponiju, sa utovarom i istovarom. Privremenu deponiju osigurava izvođač radova! Dno kanala treba ručno isplanirati na točnost ± 2 cm uz zasijecanje svih neravnina. Iskop prema normalnim profilima i kategoriji, prekop se neće priznati. Obračun po m3 iskopanog materijala sa planiranim dnom prema projektiranom profilu.</t>
  </si>
  <si>
    <t>Strojni iskop jama za slivnike. Jame su dubine 1,40 m mjereno od nivoa posteljice kolnika, tlocrtne površine 0,70×0,70 m. Iskopani materijal treba odbaciti 1,00 m od građevne jame. Dno jame mora se fino isplanirati na točnost ± 2 cm.</t>
  </si>
  <si>
    <t>Nabava, doprema i ugradnja geotekstila mase min. 300 gr/m2 za oblaganje kanala drenažne cijevi.</t>
  </si>
  <si>
    <t>Saniranje postojeće obale nakon izvođenja potpornih zidova. Betoniranje betonskog završnog sloja obale betonom klase C 25/30, debljine 15 cm, širine i poprečnog pada prema postojećoj obali. Betonska podloga betonira se na isplaniranom i uvaljanom tamponu. U jediničnu cijenu uračunati dobavu, prijevoz i ugradnju betona. Obračun po m3 ugrađenog betona.</t>
  </si>
  <si>
    <t>Nabava i doprema materijala te izrada drenažnog kanala - posteljice debljine min. 10 cm i zatrpavanja rova oko i iznad perforirane cijevi u visini od 20 cm, kamenim materijalom veličine zrna 16-32 mm.</t>
  </si>
  <si>
    <t>Izrada slivnika.</t>
  </si>
  <si>
    <t>Obračun po komadu izvedenog slivnika.</t>
  </si>
  <si>
    <t>Okno slivnika izvodi se od betonske ili PVC kanalizacijske cijevi Ø 400 mm. Ova cijev se polaže na betonsku podlogu površine 70×70 cm, debljine 20 cm. Podloga i obloga oko cijevi vodolovnog grla izvode se od betona C 12/15, a ležaj rešetke izvodi se od betona C 25/30.</t>
  </si>
  <si>
    <t>Izrada betonske zaštite kanalizacijskih cijevi za priključke slivnika.</t>
  </si>
  <si>
    <t>Stavka obuhvaća izradu betonske zaštite kanalizacijskih cijevi Ø 200 mm za priključke slivnika betonom C 12/15. Obloga se izvodi iznad tjemena cijevi u debljini sloja od 10 cm, a u cijeloj širini rova.</t>
  </si>
  <si>
    <t>Izrada betonske zaštite križanja projektirane oborinske odvodnje sa ostalim instalacijama.</t>
  </si>
  <si>
    <t>Na mjestu gdje dolazi do međusobnog križanja projektiranih instalacija mora se izvršiti zaštita slojem betona C16/20 debljine 10 cm u širini rova, duljine min 3,0 m, oko cjevi.</t>
  </si>
  <si>
    <t>Klupa s betonskom podlogom C25/30 d=15 cm</t>
  </si>
  <si>
    <t>Kabina za presvlačenjes betonskom podlogomC25/30 d=15 cm</t>
  </si>
  <si>
    <t>Odbojni stupići na nogostupu - samo demontaža i skladištenje</t>
  </si>
  <si>
    <t>Izrada betonskog opteživaća revizijskog okna od betona C 25/30 za spriječavanje isplivavanja okna, dimenzija 1,35×1,35x0,2 m. U jediničnu cijenu uključiti nabavu, dopremu, ugradnju, njegu i kontrolu betona, oplatu i sav rad i materijal potreban za izradu opteživaća.</t>
  </si>
  <si>
    <t>Izrada AB rasteretne ploče dimenzija 1,45×1,45×0,20 m za GRP montažna revizijska okna oborinskih kolektora armiranim betonom C25/30.</t>
  </si>
  <si>
    <t>B500B - šipke i B500A - mreže</t>
  </si>
  <si>
    <t>Izrada podložnog betona rasteretne ploče revizijskih okana betonom C16/20, oko okna u širini od 28 cm, debljine 20 cm, prema detalju u projektu. Podložni beton se ugrađuje na zbijeni materijal oko okna (zbijenost min. 92% po Proctoru u širini najmanje 50 cm od tijela okna). U jediničnu cijenu uključiti nabavu, dopremu, ugradnju, njegu i kontrolu betona, oplatu i sav rad i materijal potreban za izradu podložnog sloja. Obračun po m3.</t>
  </si>
  <si>
    <t>U jediničnu cijenu uključiti nabavu, dopremu, ugradnju, njegu i kontrolu betona, oplatu i sav rad i materijal potreban za izradu podložnog sloja.</t>
  </si>
  <si>
    <t>Rasteretna ploča postavlja se tako da se ne oslanja na tijelo GRP okna Ø 800 mm već se opterećenje prenosi na izvedeni podložni sloj.</t>
  </si>
  <si>
    <t xml:space="preserve">Okna industrijski proizvedena (višedjelna ili jednodjelna), s kinetom Ø 800 mm oblikovanoj prema specifikaciji, srednjim dijelom ø 800 mm visine prema potrebnoj dubini okna i gornjim dijelom Ø 800 mm. </t>
  </si>
  <si>
    <t>Dobava, doprema i istovar na gradilišni deponij GRP tipskih montažnih revizijskih okana ø 800 mm s penjalicama za kanalizacijske kolektore oborinske  odvodnje.</t>
  </si>
  <si>
    <t>Kvaliteta materijala cijevi i spojnica sukladno HRN EN 14364 ili jednakovrijedno.</t>
  </si>
  <si>
    <t>U cijenu uračunata i dobava i transport svih potrebnih spojnica i brtvi za cijevi i okna.</t>
  </si>
  <si>
    <t>Kvaliteta materijala cijevi i spojnica sukladno HRN EN 13476-1:2018 ili jednakovrijedno.</t>
  </si>
  <si>
    <t xml:space="preserve">Nabava, doprema i ugradnja separatora lakih tekućina protoka 50 l/s od polietilena/polipropilena u potpunosti prema HRN EN 858-1. Kvaliteta materijala i izvedenog rada u svemu prema projektu i važećim standardima. Sve sa priborom za montažu do potpune funkcionalnosti.
Obračun po komadu ugrađenog separatora.
</t>
  </si>
  <si>
    <t>Dobava i ugradba lijevanoželjeznih rešetki s okvirom za slivnike.</t>
  </si>
  <si>
    <t>Lijevanoželjezne tipske kišne rešetke za slivnike veličine su 400×400 mm, nosivosti 400 kN (teški tip).</t>
  </si>
  <si>
    <t>Nabava, dobava, doprema na gradilišni deponij i ugradnja drenažnih (perforiranih) cijevi  profila DN 315 mm.</t>
  </si>
  <si>
    <t>Nakon montaže kanalizacijskih cijevi oborinskih kolektora, priključaka za slivnike i priključka za separatore mora se izvršiti njihovo ispitivanje na vodonepropusnost. Stavka obuhvaća punjenje cijevi vodom, tlačenje na ispitni tlak od 3 bara, kontrolu spojeva cijevi, ispuštanje vode i ispravak eventualnih neispravnosti.</t>
  </si>
  <si>
    <t>Nakon montaže kanalizacijskih cijevi fekalnih i oborinskih kolektora, priključaka za slivnike i ostalih priključaka mora se izvršiti njihovo ispitivanje na protočnost. Stavka obuhvaća punjenje cijevi vodom, kontrolu spojeva cijevi, ispuštanje vode i ispravak eventualnih neispravnosti.</t>
  </si>
  <si>
    <t xml:space="preserve">Betoniranje podložnog sloja betonom klase C12/15 prema dimenzijama iz projekta na zbijenu, ispitanu podlogu, preuzetu od nadzornog inženjera. Obračun je po m3 ugrađenog betona po projektnim mjerama, a u cijenu je uključena nabava betona, svi prijevozi i prijenosi, potrebne oplate i skele, rad na ugradnji i njezi betona, crpljenje vode, te sav sav drugi potrebni rad i materijal. Sve u skladu s točkom 4-01. OTU-a.                                                                                                                    </t>
  </si>
  <si>
    <t>Obračun po kom</t>
  </si>
  <si>
    <t>Izrada procjednica (barbakana) od plastičnih cijevi DN 50 mm s mrežicom, na udaljenosti 1,0 m s pažljivom ugradnjom naročito u vrijeme ugradnje betona, kako bi ostale neoštećene i potpuno čiste. Obračun je po kom izvedene procjednice, a u cijenu je uključena nabava materijala, prijevoz, te rad na ugradnji, a u svemu prema rješenju iz projekta. Sve u skladu s točkom 4-01. OTU-a.</t>
  </si>
  <si>
    <t xml:space="preserve">Izrada temelja zida 1 betonom klase C30/37, u svemu prema nacrtima, detaljima i uvjetima iz projekta. Obračun je po m3 ugrađenog betona po projektiranom presjeku, a u cijenu je uključena nabava betona , svi prijevozi i prijenosi, izrada i demontaža oplate i skele, rad na ugradnji i njezi betona, crpljenje vode, te sav drugi potrebni rad i materijal.Sve u skladu s točkom 4-01. OTU-a.                                                                                   </t>
  </si>
  <si>
    <r>
      <rPr>
        <sz val="11"/>
        <color indexed="8"/>
        <rFont val="Calibri"/>
        <family val="2"/>
      </rPr>
      <t>·</t>
    </r>
    <r>
      <rPr>
        <sz val="12.65"/>
        <color indexed="8"/>
        <rFont val="Times New Roman CE"/>
        <family val="1"/>
      </rPr>
      <t xml:space="preserve"> </t>
    </r>
    <r>
      <rPr>
        <sz val="11"/>
        <color indexed="8"/>
        <rFont val="Times New Roman CE"/>
        <family val="1"/>
      </rPr>
      <t>beton C35/45</t>
    </r>
  </si>
  <si>
    <r>
      <t>m</t>
    </r>
    <r>
      <rPr>
        <vertAlign val="superscript"/>
        <sz val="11"/>
        <color indexed="8"/>
        <rFont val="Times New Roman CE"/>
        <family val="1"/>
      </rPr>
      <t>3</t>
    </r>
  </si>
  <si>
    <t>· oplata</t>
  </si>
  <si>
    <r>
      <t>m</t>
    </r>
    <r>
      <rPr>
        <vertAlign val="superscript"/>
        <sz val="11"/>
        <color indexed="8"/>
        <rFont val="Times New Roman CE"/>
        <family val="1"/>
      </rPr>
      <t>2</t>
    </r>
  </si>
  <si>
    <t>REKAPITULACIJA - 1. FAZA</t>
  </si>
  <si>
    <t>Red. br.</t>
  </si>
  <si>
    <t>Opis stavke</t>
  </si>
  <si>
    <t>Jedinica mjere</t>
  </si>
  <si>
    <t>Količina</t>
  </si>
  <si>
    <r>
      <rPr>
        <b/>
        <sz val="9"/>
        <rFont val="Times New Roman"/>
        <family val="1"/>
      </rPr>
      <t>Tehnički propis za asfaltne kolnike</t>
    </r>
    <r>
      <rPr>
        <sz val="9"/>
        <rFont val="Times New Roman"/>
        <family val="1"/>
      </rPr>
      <t xml:space="preserve"> (NN 48/21), </t>
    </r>
  </si>
  <si>
    <t>Betoniranje ispod obalnog zida 2 - ispunjavanje eventualnih pukotina i kaverni u temeljnom tlu, ispod novog obalnog zida. Nakon iskopa do stijene na projektiranu kotu, ukoliko postoje kaverne ili pukotine ispod budućeg temelja obalnog zida ispunjene slabo nosivim materijalom, iste je potrebno dobro očistiti i ispuniti podložnim betonom C25/30. U jediničnu cijenu uračunati dobavu, prijevoz i ugradnju betona. Obračun po m3 ugrađenog betona.</t>
  </si>
  <si>
    <t>PROMETNICA - 2. FAZA</t>
  </si>
  <si>
    <t>Uklanjanje drveća debljine (promjera) većeg od 30 cm mjereno 1 m od terena te uklanjanje panjeva. Ovaj rad obuhvaća sječu stabala s odsijecanjem grana na dužine pogodne za prijevoz, vađenje panjeva i korijenja s uklanjanjem svog materijala od tog rada izvan profila ceste, utovar i transport na odlagalište koje osigurava izvođač radova na udaljenosti do 5 km.
Sve u skladu s točkom 1-03. OTU-a. Obračun po komadu uklonjenog drveta.</t>
  </si>
  <si>
    <t>5</t>
  </si>
  <si>
    <t>1</t>
  </si>
  <si>
    <t>4</t>
  </si>
  <si>
    <t>3</t>
  </si>
  <si>
    <t>Betonske kugle na nogostupu</t>
  </si>
  <si>
    <t>10</t>
  </si>
  <si>
    <t>Obilježavanje mjesta za parkiranje  -uzdužno (H61) bijele boje.  Oznake na kolniku izvode se prema projektu prometne opreme i signalizacije, a u skladu s Pravilnikom o prometnim znakovima, signalizaciji i opremni na cestama (NN 92/19). U cijenu uključiti čišćenje kolnika neposredno prije izrade oznaka, predmarkiranje, nabava i prijevoz materijala (boja, razrjeđivač, reflektirajuće kuglice), prethodna dopuštenja i atesti te tekuća kontrola kvalitete, sav rad, pribor i oprema za izradu oznaka. Obračun je po komadu izvedenih oznaka.</t>
  </si>
  <si>
    <t>OBORINSKA ODVODNJA - 2. FAZA</t>
  </si>
  <si>
    <t xml:space="preserve">Nabava, doprema i ugradnja separatora lakih tekućina protoka 40 l/s od polietilena/polipropilena u potpunosti prema HRN EN 858-1. Kvaliteta materijala i izvedenog rada u svemu prema projektu i važećim standardima. Sve sa priborom za montažu do potpune funkcionalnosti.
Obračun po komadu ugrađenog separatora.
</t>
  </si>
  <si>
    <r>
      <t>Dobava montaža i spajanje LED dekorativne svjetiljke, ukupne snage sistema do maksimalno 45.5W, s minimalnim ili boljim karakteristikama od sljedećih:'- tijelo svjetiljke od aluminija s pokrovom optike od stakla ili polikarbonata, '- svjetiljka treba imati antikorozivni premaz za zaštitu od slanih atmosfera, '- tijelo svjetiljke oblika diska promjera 538 mm (±5%), '- udio svjetlosnog toka iznad horizontalne ravnine svjetiljke (ULOR faktor) 0%. '- korelirana temperatura nijanse bijelog svjetla 3000K, '- CRI indeks – indeks uzvrata boje minimalno 80, '- životni vijek minimalno 100 000 sati pri 96% svjetlosnog toka, '- rad u temperaturnom području -40°C do +50°C, '- kompletna zaštita svjetiljke IP66, IK08 , '- električna klasa zaštite II, prenaponska zaštita 10kV (Imax=10kA),'- svjetiljka treba imati ENEC certifikat i izjavu za potvrđivanje CE znaka '- svjetiljka treba imati mogućnost zamjene samog LED izvora svjetlosti (LED modula) '- predspoj s automatskom autonomnom regulacijom snage u 5 intervala/3 razine rasvijetljenosti '- DALI regulabilna predspojna naprava.</t>
    </r>
    <r>
      <rPr>
        <sz val="10"/>
        <rFont val="Arial CE"/>
        <family val="0"/>
      </rPr>
      <t xml:space="preserve">                                                                   </t>
    </r>
  </si>
  <si>
    <t>Svjetiljka treba zadovoljiti zahtjeve prema svjetlotehničkom proračunu za parking klase P2 i šetnicu klase P2 prema normi HRN EN 13201-2:2016 ili jednakovrijedno uz dolje navedene parametre proračuna koji se zajedno s ldt ili ies datotekom svjetiljke dostavlja na CD-u.
Parametri svjetlotehničkog proračuna: Broj voznih traka: 1, Širina parkinga: 2,5 m, Širina šetnice: 2 m, Udaljenost šetnice od ruba kolnika: 1,40 m, Razmak između svjetiljki: 28 m, Montaža stupova: jednostrano (u zelenom pojasu između parkinga i šetnice) Visina izvora svjetlosti (svjetiljke iz Stavke 2): 6 m  Udaljenost svjetiljke od ruba kolnika: -0,2 m, Nagib svjetiljke: 0°, Orijentacija svjetiljke (svjetiljke iz Stavke 2): prema parkingu, Svjetlotehnički proračun 2 treba biti izrađen u kombinaciji sa svjetiljkom iz Stavke 5 na istim stupovima koja se u odnosu na parking postavlja prema sljedećim parametrima: Visina izvora svjetlosti (svjetiljke iz Stavke 5): 4,6 m, Udaljenost svjetiljke od ruba parkinga (svjetiljke iz Stavke 5): -1 m,  Nagib svjetiljke (svjetiljke iz Stavke 5): 0°,Orijentacija svjetiljke (svjetiljke iz Stavke 5): prema šetnici ,Faktor održavanja: 0,8</t>
  </si>
  <si>
    <t>Dobava i ugradnja samostojećeg kabelskog razdjelnog ormara s plastičnim temeljem,  oznake OJR, izrađenog iz poliestera, klasa zaštite IP54, sa slijedećom ugrađenom opremom</t>
  </si>
  <si>
    <t>● tropolna rastavna osiguračka sklopka 160A, za
   osigurače NV 00, komada 3</t>
  </si>
  <si>
    <t>● visokoučinski osigurač NV 00 35A, komada 3</t>
  </si>
  <si>
    <t>● visokoučinski osigurač NV 00 25A, komada 6</t>
  </si>
  <si>
    <t>● natpisi upozorenja</t>
  </si>
  <si>
    <t>● jednopolna shema</t>
  </si>
  <si>
    <t>● cilindar bravica vlasnika rasvjete</t>
  </si>
  <si>
    <t>● spojni materijal (kabeli za ožičenje, redne stezaljke, vijci, matice...itd), komplet 1</t>
  </si>
  <si>
    <t>REKAPITULACIJA - 2. FAZA</t>
  </si>
  <si>
    <t>PROMETNICA - 3. FAZA</t>
  </si>
  <si>
    <t>Montaža stupića na novu poziciju na nogostupu</t>
  </si>
  <si>
    <t>20</t>
  </si>
  <si>
    <t>Izrada kamenog nasipa, kamena prizma, iza temelja obalnog zida do srednje razine mora. Za izradu nasipa upotrijebiti materijal krupnoće  50-150 kg. Završni planum na koti +0.00 se planira. U jediničnu cijenu uračunati dobavu, prijevoz i ugradbu kamena, grubo planiranje i zbijanje te sva pomoćna sredstva potrebna za dovršenje radova. Obračun po m3 ugrađenog kamenog materijala u zbijenom stanju.</t>
  </si>
  <si>
    <t>Izrada kamenog nasipa, ispred obalnog zida kako bi se sprijecilo ispiranje postojeće plaže. Za izradu nasipa upotrijebiti materijal krupnoće  250-900 kg. U jediničnu cijenu uračunati dobavu, prijevoz i ugradbu kamena, grubo planiranje i zbijanje te sva pomoćna sredstva potrebna za dovršenje radova. Obračun po m3 ugrađenog kamenog materijala u zbijenom stanju.</t>
  </si>
  <si>
    <t>Razastiranje šljunka iz 1. i 2. faze u debljini do 10,0 - 15,0 cm s postojeće obale na plažu - dohrana plaže,  prema odredbama projekta s utovarom u prijevozno sredstvo i transportom na mjesto deponiranja na gradilištu te potom na mjesto ugradnje na trasi. U cijenu je uključen iskop, utovar u transportno vozilo, prijevoz materijala na mjesto ugradnje na trasi i transport viška materijala na deponiju gradilišta koju osigurava izvođač radova.</t>
  </si>
  <si>
    <t>Izrada betonske pasice dimenzija 20×25 cm od betona klase C 25/30, u razini kolničke konstrukcije, za ugradnju odbojnih/razdjelnih stupića. U jediničnoj cijeni ove stavke obuhvaćena je nabava betona, transport do mjesta ugradbe, ugradnja i obrada te njega i zaštita betona kao i potrebna glatka oplata. Obračun po m3 izvedene pasice.</t>
  </si>
  <si>
    <t>Betoniranje ispod obalnog zida 3 - ispunjavanje eventualnih pukotina i kaverni u temeljnom tlu, ispod novog obalnog zida. Nakon iskopa do stijene na projektiranu kotu, ukoliko postoje kaverne ili pukotine ispod budućeg temelja obalnog zida ispunjene slabo nosivim materijalom, iste je potrebno dobro očistiti i ispuniti podložnim betonom C25/30. U jediničnu cijenu uračunati dobavu, prijevoz i ugradnju betona. Obračun po m3 ugrađenog betona.</t>
  </si>
  <si>
    <t>Isprekidana zaustavna crta (H15), d=50 cm.</t>
  </si>
  <si>
    <t>OBORINSKA ODVODNJA - 3. FAZA</t>
  </si>
  <si>
    <t>Nabava, dobava, doprema na gradilišni deponij i ugradnja drenažnih (perforiranih) cijevi  profila DN 250 mm.</t>
  </si>
  <si>
    <t xml:space="preserve">Dobava montaža i spajanje LED dekorativne svjetiljke, ukupne snage sistema do maksimalno 39W, s minimalnim ili boljim karakteristikama od sljedećih:   '- tijelo svjetiljke od aluminija s pokrovom optike od stakla ili polikarbonata, '- svjetiljka treba imati antikorozivni premaz za zaštitu od slanih atmosfera, '- tijelo svjetiljke oblika diska promjera 538 mm (±5%), '- udio svjetlosnog toka iznad horizontalne ravnine svjetiljke (ULOR faktor) 0%. '- korelirana temperatura nijanse bijelog svjetla 3000K, '- CRI indeks – indeks uzvrata boje minimalno 80, '- životni vijek minimalno 100 000 sati pri 96% svjetlosnog toka, '- rad u temperaturnom području -40°C do +50°C, '- kompletna zaštita svjetiljke IP66, IK08 , '- električna klasa zaštite II, prenaponska zaštita 10kV (Imax=10kA),'- svjetiljka treba imati ENEC certifikat i izjavu za potvrđivanje CE znaka '- svjetiljka treba imati mogućnost zamjene samog LED izvora svjetlosti (LED modula) '- predspoj s automatskom autonomnom regulacijom snage u 5 intervala/3 razine rasvijetljenosti '- DALI regulabilna predspojna naprava.                                                              </t>
  </si>
  <si>
    <t xml:space="preserve">Dobava montaža i spajanje LED dekorativne svjetiljke, ukupne snage sistema do maksimalno 18W, s minimalnim ili boljim karakteristikama od sljedećih:'- tijelo svjetiljke od aluminija s pokrovom optike od stakla ili polikarbonata, '- svjetiljka treba imati antikorozivni premaz za zaštitu od slanih atmosfera, '- tijelo svjetiljke oblika diska promjera 538 mm (±5%), '- udio svjetlosnog toka iznad horizontalne ravnine svjetiljke (ULOR faktor) 0%. '- korelirana temperatura nijanse bijelog svjetla 3000K, '- CRI indeks – indeks uzvrata boje minimalno 80, '- životni vijek minimalno 100 000 sati pri 96% svjetlosnog toka, '- rad u temperaturnom području -40°C do +50°C, '- kompletna zaštita svjetiljke IP66, IK08 , '- električna klasa zaštite II, prenaponska zaštita 10kV (Imax=10kA),'- svjetiljka treba imati ENEC certifikat i izjavu za potvrđivanje CE znaka '- svjetiljka treba imati mogućnost zamjene samog LED izvora svjetlosti (LED modula) '- predspoj s automatskom autonomnom regulacijom snage u 5 intervala/3 razine rasvijetljenosti '- DALI regulabilna predspojna naprava.                                                                   </t>
  </si>
  <si>
    <t>REKAPITULACIJA - 3. FAZA</t>
  </si>
  <si>
    <t>JAVNA RASVJETA</t>
  </si>
  <si>
    <t>PROMETNICA - 4. FAZA</t>
  </si>
  <si>
    <t>47</t>
  </si>
  <si>
    <t>80</t>
  </si>
  <si>
    <t>1. FAZA</t>
  </si>
  <si>
    <t>2. FAZA</t>
  </si>
  <si>
    <t>3. FAZA</t>
  </si>
  <si>
    <t>4. FAZA</t>
  </si>
  <si>
    <t>REKAPITULACIJA - 4. FAZA</t>
  </si>
  <si>
    <t>SVEUKUPNA REKAPITULACIJA</t>
  </si>
  <si>
    <r>
      <t>Strojna izrada nosivog sloja ceste i nogostupa (Ms≥100 MN/m</t>
    </r>
    <r>
      <rPr>
        <vertAlign val="superscript"/>
        <sz val="11"/>
        <rFont val="Times New Roman"/>
        <family val="1"/>
      </rPr>
      <t>2</t>
    </r>
    <r>
      <rPr>
        <sz val="11"/>
        <rFont val="Times New Roman"/>
        <family val="1"/>
      </rPr>
      <t>) od prirodnog kamenog materijala, najvećeg zrna 63 mm , debljine 30 cm.  U cijenu je uključena dobava materijala, utovar, prijevoz, i ugradnja (strojno razastiranje, planiranje i zbijanje do traženog modula stišljivosti ili stupnja zbijenosti) na uređenu i preuzetu podlogu. Obračun je po m</t>
    </r>
    <r>
      <rPr>
        <vertAlign val="superscript"/>
        <sz val="11"/>
        <rFont val="Times New Roman"/>
        <family val="1"/>
      </rPr>
      <t>3</t>
    </r>
    <r>
      <rPr>
        <sz val="11"/>
        <rFont val="Times New Roman"/>
        <family val="1"/>
      </rPr>
      <t xml:space="preserve"> ugrađenog materijala u zbijenom stanju. Izvedba, kontrola kakvoće i obračun prema OTU 5-01. Količina stvarno izvedenih radova ovisi o dogovoru s Izvođačem projekta Aglomeracije Zadar-Petrčane.</t>
    </r>
  </si>
  <si>
    <t>Strojna izrada bitumeniziranog nosivog sloja (BNS), proizvedenog i ugrađenog po vrućem postupku, vrste AC 22 base, BIT50/70, AG6 M2 (za srednje prometno opterećenje). Debljina sloja 8.0 cm u zbijenom stanju. U cijeni su sadržani svi troškovi nabave materijala, proizvodnje i ugradnje asfaltne mješavine, oprema i sve ostalo potrebno za potpuno izvođenje radova. Obračun je po m2 gornje površine stvarno položenog i ugrađenog nosivog sloja. Izvedba i kontrola kakvoće prema HRN EN 13108-1 i tehničkim svojstvima i zahtjevima za građevne proizvode za proizvodnju asfaltnih mješavina i asfaltnih slojeva kolnika. Količina stvarno izvedenih radova ovisi o dogovoru s Izvođačem projekta Aglomeracije Zadar-Petrčane.</t>
  </si>
  <si>
    <t xml:space="preserve">Habajući sloj nogostupa od asfaltbetona (HS-AB)
Strojna izrada habajućeg sloja od asfaltbetona (HS-AB) za lako prometno opterećenje, vrsta AC 8 surf, BIT50/70, AG4 M4 i debljine 4.0 cm u zbijenom stanju. U cijeni su sadržani svi troškovi nabave materijala, proizvodnje i ugradnje asfaltne mješavine, oprema i sve ostalo potrebno za potpuno izvođenje radova. Obračun je po m2 gornje površine stvarno položenog i ugrađenog habajućeg sloja od asfaltbetona sukladno projektu. Izvedba i kontrola kakvoće prema HRN EN 13108-1 i tehničkim svojstvima i zahtjevima za građevne proizvode za proizvodnju asfaltnih mješavina i asfaltnih slojeva kolnika. </t>
  </si>
  <si>
    <t>Habajući sloj od asfaltbetona (HS-AB)
Strojna izrada habajućeg sloja od asfaltbetona (HS-AB) za srednje prometno opterećenje, vrsta AC 11 surf 50/70 AG2 M3 i debljine 4.0 cm u zbijenom stanju. U cijeni su sadržani svi troškovi nabave materijala, proizvodnje i ugradnje asfaltne mješavine, oprema i sve ostalo potrebno za potpuno izvođenje radova. Obračun je po m2 gornje površine stvarno položenog i ugrađenog habajućeg sloja od asfaltbetona sukladno projektu. Izvedba i kontrola kakvoće prema HRN EN 13108-1 i tehničkim svojstvima i zahtjevima za građevne proizvode za proizvodnju asfaltnih mješavina i asfaltnih slojeva kolnika. Količina stvarno izvedenih radova ovisi o dogovoru s Izvođačem projekta Aglomeracije Zadar-Petrčane.</t>
  </si>
  <si>
    <t xml:space="preserve">TROŠKOVNIK </t>
  </si>
  <si>
    <t>Zadar,travanj 2023.</t>
  </si>
  <si>
    <r>
      <t xml:space="preserve">Jedinična cijena </t>
    </r>
    <r>
      <rPr>
        <b/>
        <sz val="10"/>
        <rFont val="Times New Roman"/>
        <family val="1"/>
      </rPr>
      <t>(€)</t>
    </r>
  </si>
  <si>
    <t>Ukupno (€)</t>
  </si>
  <si>
    <t>Izrada bitumenskog međusloja za sljepljivanje asfaltnih slojeva s bitumenskom emulzijom u količini 0,15 kg/m2, PmB 45/80-65. Prije prskanja površina na koju se nanosi mora biti čista i suha. U cijenu je uključena nabava, dobava i ugradnja te sva oprema za izvođenje radova. Obračun je po m2 stvarno poprskane površine.</t>
  </si>
  <si>
    <t>3C</t>
  </si>
  <si>
    <t>3A</t>
  </si>
  <si>
    <t>3B</t>
  </si>
  <si>
    <t>Betoniranje zida 1 izvan temelja  betonom klase C30/37, u propisno izrađenoj i postavljenoj glatkoj oplati koja osigurava položaj i mjere u svemu prema nacrtima, detaljima i uvjetima iz projekta. Po skidanju oplate betonsko vansko lice ostaje trajno vidljivo, te je potrebno ukloniti eventualne nepravilnosti nastale pri izvedbi. Obračun je po m3 ugrađenog betona po projektiranom presjeku, a u cijenu je uključena nabava betona , svi prijevozi i prijenosi, izrada i demontaža oplate i skele, rad na ugradnji i njezi betona, crpljenje vode, te sav drugi potrebni rad i materijal. Sve u skladu s točkom 4-01. OTU-a.</t>
  </si>
  <si>
    <t>Betoniranje obalnog zida 2. Nakon izvedbe podmorskog iskopa, pristupa se izradi betonskog temelja obalnog zida te obalnog zida u kampadama betonom klase C 35/45 presjeka prema projektu. Duljine kampade na potezu obale u pravcu 4,0 -  5,0 m. Međusobna veza između susjednih kampada osigurava se spojem na utor i pero. Ugrađuje se beton klase C35/45 razreda izloženosti XS3 uz korištenje sljedeće vrste cementa CEM III/A 42,5 N LH. Betoniranje se vrši kontraktorom, do više kote od projektirane, da bi se nakon betoniranja mogao skinuti degradirani sloj betona s vrha zida. Prilikom betoniranja temelja na vrhu je potrebno ostaviti zub min 10×10 cm, u ravnini s unutarnjim licem nadmorskog dijela zida.Gornji slobodni rub obalnog zida prema moru potrebno je zarubiti na 5×5 cm. Po skidanju oplate betonsko vansko lice ostaje trajno vidljivo, te je potrebno ukloniti eventualne nepravilnosti nastale pri izvedbi. U jediničnoj cijeni ove stavke obuhvaćena je priprema betona, transport do mjesta ugradbe, ugradnja i obrada te njega i zaštita betona kao i potrebna glatka oplata. Također su obuhvaćeni troškovi ronioca, plovnog objekta i troškovi izrade, postavljanja, učvršćivanja, premještanja i demontiranja oplate. Obračun po m3 ugrađenog betona i m2 ugrađene oplate.</t>
  </si>
  <si>
    <t>Betoniranje obalnog zida 3. Nakon izvedbe podmorskog iskopa, pristupa se izradi betonskog temelja obalnog zida te obalnog zida u kampadama betonom klase C 35/45 presjeka prema projektu. Duljine kampade na potezu obale u pravcu 4,0 -  5,0 m. Međusobna veza između susjednih kampada osigurava se spojem na utor i pero. Ugrađuje se beton klase C35/45 razreda izloženosti XS3 uz korištenje sljedeće vrste cementa CEM III/A 42,5 N LH. Betoniranje se vrši kontraktorom, do više kote od projektirane, da bi se nakon betoniranja mogao skinuti degradirani sloj betona s vrha zida. Prilikom betoniranja temelja na vrhu je potrebno ostaviti zub min 10×10 cm, u ravnini s unutarnjim licem nadmorskog dijela zida.Gornji slobodni rub obalnog zida prema moru potrebno je zarubiti na 5×5 cm. Po skidanju oplate betonsko vansko lice ostaje trajno vidljivo, te je potrebno ukloniti eventualne nepravilnosti nastale pri izvedbi. U jediničnoj cijeni ove stavke obuhvaćena je priprema betona, transport do mjesta ugradbe, ugradnja i obrada te njega i zaštita betona kao i potrebna glatka oplata. Također su obuhvaćeni troškovi ronioca, plovnog objekta i troškovi izrade, postavljanja, učvršćivanja, premještanja i demontiranja oplate. Obračun po m3 ugrađenog betona i m2 ugrađene oplate.</t>
  </si>
  <si>
    <t xml:space="preserve">Nabava, doprema i ugradnja betonskih opločnika -taktilnih ploča žljebaste strukture (dim. 40x40x5 cm). Opločnici se postavljaju na podlogu od drobljene kamene sitneži granulacije 2-4 mm, u debljini 5,0 cm. Betonski opločnici moraju imati dvoslojnu obradu i zadovoljavati sve uvjete prema HRN EN 1339 ili jednakovrijedno.
Taktilne ploče postavljaju se prema detalju u projektu, a u skladu s važećim Pravilnikom o osiguranju pristupačnosti građevina osobama s invaliditetom i smanjene pokretljivosti te važećim hrvatskim normama koje reguliraju to područje. Kompletno postavljenu površinu ploha fugirati kvarcnim pijeskom.
Jedinična cijena obuhvaća nabavu, prijevoz i ugradnju materijala za izradu podloge, taktilnih ploča i materijala za fugiranje. 
Obračun je po m2 postavljenih taktilnih ploča.
</t>
  </si>
  <si>
    <t>4A</t>
  </si>
  <si>
    <t>3C_JAVNA RASVJETA - 3. FAZA</t>
  </si>
  <si>
    <t>2A</t>
  </si>
  <si>
    <t>2B</t>
  </si>
  <si>
    <t>2C</t>
  </si>
  <si>
    <t>2C_JAVNA RASVJETA - 2. FAZA</t>
  </si>
  <si>
    <t>1A</t>
  </si>
  <si>
    <t>1B</t>
  </si>
  <si>
    <t>1C</t>
  </si>
  <si>
    <t>1C_JAVNA RASVJETA - 1. FAZA</t>
  </si>
</sst>
</file>

<file path=xl/styles.xml><?xml version="1.0" encoding="utf-8"?>
<styleSheet xmlns="http://schemas.openxmlformats.org/spreadsheetml/2006/main">
  <numFmts count="2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_ ;_ * \(#,##0\)_ ;_ * &quot;-&quot;_)_ ;_ @_ "/>
    <numFmt numFmtId="170" formatCode="_ * #,##0.00_)\ &quot;€&quot;_ ;_ * \(#,##0.00\)\ &quot;€&quot;_ ;_ * &quot;-&quot;??_)\ &quot;€&quot;_ ;_ @_ "/>
    <numFmt numFmtId="171" formatCode="_ * #,##0.00_)_ ;_ * \(#,##0.00\)_ ;_ * &quot;-&quot;??_)_ ;_ @_ "/>
    <numFmt numFmtId="172" formatCode="&quot;$&quot;#,##0_);[Red]\(&quot;$&quot;#,##0\)"/>
    <numFmt numFmtId="173" formatCode="&quot;$&quot;#,##0.00_);[Red]\(&quot;$&quot;#,##0.00\)"/>
    <numFmt numFmtId="174" formatCode="_-* #,##0.00_-;\-* #,##0.00_-;_-* &quot;-&quot;??_-;_-@_-"/>
    <numFmt numFmtId="175" formatCode="#,##0.00\ &quot;kn&quot;"/>
    <numFmt numFmtId="176" formatCode="[$€-2]\ #,##0.00"/>
    <numFmt numFmtId="177" formatCode="#,##0.00\ [$€-1]"/>
  </numFmts>
  <fonts count="116">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36"/>
      <name val="MS Sans Serif"/>
      <family val="2"/>
    </font>
    <font>
      <sz val="11"/>
      <name val="Times New Roman"/>
      <family val="1"/>
    </font>
    <font>
      <b/>
      <sz val="11"/>
      <name val="Times New Roman"/>
      <family val="1"/>
    </font>
    <font>
      <sz val="11"/>
      <color indexed="62"/>
      <name val="Times New Roman"/>
      <family val="1"/>
    </font>
    <font>
      <i/>
      <sz val="11"/>
      <name val="Times New Roman"/>
      <family val="1"/>
    </font>
    <font>
      <sz val="11"/>
      <color indexed="57"/>
      <name val="Times New Roman"/>
      <family val="1"/>
    </font>
    <font>
      <vertAlign val="superscript"/>
      <sz val="11"/>
      <name val="Times New Roman"/>
      <family val="1"/>
    </font>
    <font>
      <b/>
      <sz val="11"/>
      <name val="Microsoft Sans Serif"/>
      <family val="2"/>
    </font>
    <font>
      <sz val="11"/>
      <name val="Microsoft Sans Serif"/>
      <family val="2"/>
    </font>
    <font>
      <sz val="9"/>
      <name val="Arial"/>
      <family val="2"/>
    </font>
    <font>
      <b/>
      <sz val="12"/>
      <name val="Times New Roman"/>
      <family val="1"/>
    </font>
    <font>
      <sz val="12"/>
      <name val="Times New Roman"/>
      <family val="1"/>
    </font>
    <font>
      <sz val="10"/>
      <name val="Times New Roman"/>
      <family val="1"/>
    </font>
    <font>
      <sz val="11"/>
      <name val="Calibri"/>
      <family val="2"/>
    </font>
    <font>
      <sz val="11"/>
      <name val="Times New Roman CE"/>
      <family val="1"/>
    </font>
    <font>
      <sz val="10"/>
      <name val="Arial"/>
      <family val="2"/>
    </font>
    <font>
      <b/>
      <i/>
      <sz val="11"/>
      <name val="Times New Roman"/>
      <family val="1"/>
    </font>
    <font>
      <sz val="18"/>
      <name val="Times New Roman CE"/>
      <family val="1"/>
    </font>
    <font>
      <b/>
      <i/>
      <sz val="18"/>
      <name val="Times New Roman"/>
      <family val="1"/>
    </font>
    <font>
      <i/>
      <sz val="18"/>
      <name val="Times New Roman"/>
      <family val="1"/>
    </font>
    <font>
      <sz val="10"/>
      <name val="Times New Roman CE"/>
      <family val="1"/>
    </font>
    <font>
      <i/>
      <sz val="10"/>
      <name val="Times New Roman"/>
      <family val="1"/>
    </font>
    <font>
      <i/>
      <sz val="11"/>
      <name val="Times New Roman CE"/>
      <family val="1"/>
    </font>
    <font>
      <sz val="12"/>
      <name val="Times New Roman CE"/>
      <family val="1"/>
    </font>
    <font>
      <b/>
      <sz val="11"/>
      <name val="Times New Roman CE"/>
      <family val="1"/>
    </font>
    <font>
      <b/>
      <sz val="14"/>
      <name val="Times New Roman CE"/>
      <family val="1"/>
    </font>
    <font>
      <sz val="14"/>
      <name val="Times New Roman CE"/>
      <family val="1"/>
    </font>
    <font>
      <sz val="11"/>
      <name val="Arial"/>
      <family val="2"/>
    </font>
    <font>
      <b/>
      <i/>
      <sz val="11"/>
      <name val="Times New Roman CE"/>
      <family val="1"/>
    </font>
    <font>
      <b/>
      <sz val="10"/>
      <name val="Times New Roman CE"/>
      <family val="1"/>
    </font>
    <font>
      <b/>
      <sz val="10"/>
      <name val="Arial"/>
      <family val="2"/>
    </font>
    <font>
      <i/>
      <sz val="9"/>
      <name val="Times New Roman"/>
      <family val="1"/>
    </font>
    <font>
      <b/>
      <i/>
      <sz val="9"/>
      <name val="Times New Roman"/>
      <family val="1"/>
    </font>
    <font>
      <b/>
      <sz val="10"/>
      <name val="Times New Roman"/>
      <family val="1"/>
    </font>
    <font>
      <sz val="9"/>
      <name val="Times New Roman"/>
      <family val="1"/>
    </font>
    <font>
      <b/>
      <sz val="9"/>
      <name val="Times New Roman"/>
      <family val="1"/>
    </font>
    <font>
      <u val="single"/>
      <sz val="11"/>
      <name val="Times New Roman"/>
      <family val="1"/>
    </font>
    <font>
      <sz val="10"/>
      <name val="Arial CE"/>
      <family val="0"/>
    </font>
    <font>
      <b/>
      <sz val="10"/>
      <name val="Arial CE"/>
      <family val="0"/>
    </font>
    <font>
      <b/>
      <sz val="12"/>
      <name val="Arial CE"/>
      <family val="0"/>
    </font>
    <font>
      <b/>
      <sz val="14"/>
      <name val="Times New Roman"/>
      <family val="1"/>
    </font>
    <font>
      <vertAlign val="superscript"/>
      <sz val="9"/>
      <name val="Cambria"/>
      <family val="1"/>
    </font>
    <font>
      <sz val="10"/>
      <color indexed="10"/>
      <name val="Arial CE"/>
      <family val="0"/>
    </font>
    <font>
      <vertAlign val="superscript"/>
      <sz val="11"/>
      <name val="Calibri"/>
      <family val="2"/>
    </font>
    <font>
      <sz val="11"/>
      <name val="Arial CE"/>
      <family val="0"/>
    </font>
    <font>
      <sz val="10"/>
      <name val="Symbol"/>
      <family val="1"/>
    </font>
    <font>
      <sz val="11"/>
      <color indexed="8"/>
      <name val="Calibri"/>
      <family val="2"/>
    </font>
    <font>
      <sz val="11"/>
      <color indexed="8"/>
      <name val="Times New Roman CE"/>
      <family val="1"/>
    </font>
    <font>
      <sz val="12.65"/>
      <color indexed="8"/>
      <name val="Times New Roman CE"/>
      <family val="1"/>
    </font>
    <font>
      <vertAlign val="superscript"/>
      <sz val="11"/>
      <color indexed="8"/>
      <name val="Times New Roman CE"/>
      <family val="1"/>
    </font>
    <font>
      <sz val="9"/>
      <name val="Arial CE"/>
      <family val="0"/>
    </font>
    <font>
      <b/>
      <sz val="13"/>
      <name val="Times New Roman"/>
      <family val="1"/>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57"/>
      <name val="Calibri"/>
      <family val="2"/>
    </font>
    <font>
      <b/>
      <sz val="13"/>
      <color indexed="57"/>
      <name val="Calibri"/>
      <family val="2"/>
    </font>
    <font>
      <b/>
      <sz val="11"/>
      <color indexed="57"/>
      <name val="Calibri"/>
      <family val="2"/>
    </font>
    <font>
      <sz val="11"/>
      <color indexed="62"/>
      <name val="Calibri"/>
      <family val="2"/>
    </font>
    <font>
      <sz val="11"/>
      <color indexed="10"/>
      <name val="Calibri"/>
      <family val="2"/>
    </font>
    <font>
      <sz val="11"/>
      <color indexed="19"/>
      <name val="Calibri"/>
      <family val="2"/>
    </font>
    <font>
      <sz val="12"/>
      <color indexed="8"/>
      <name val="Calibri"/>
      <family val="2"/>
    </font>
    <font>
      <sz val="10"/>
      <name val="Calibri"/>
      <family val="2"/>
    </font>
    <font>
      <b/>
      <sz val="11"/>
      <color indexed="63"/>
      <name val="Calibri"/>
      <family val="2"/>
    </font>
    <font>
      <sz val="18"/>
      <color indexed="57"/>
      <name val="Calibri Light"/>
      <family val="2"/>
    </font>
    <font>
      <b/>
      <sz val="11"/>
      <color indexed="8"/>
      <name val="Calibri"/>
      <family val="2"/>
    </font>
    <font>
      <sz val="11"/>
      <color indexed="10"/>
      <name val="Times New Roman"/>
      <family val="1"/>
    </font>
    <font>
      <b/>
      <sz val="11"/>
      <color indexed="10"/>
      <name val="Times New Roman"/>
      <family val="1"/>
    </font>
    <font>
      <sz val="12"/>
      <color indexed="10"/>
      <name val="Times New Roman"/>
      <family val="1"/>
    </font>
    <font>
      <b/>
      <sz val="11"/>
      <color indexed="8"/>
      <name val="Times New Roman"/>
      <family val="1"/>
    </font>
    <font>
      <sz val="11"/>
      <color indexed="8"/>
      <name val="Times New Roman"/>
      <family val="1"/>
    </font>
    <font>
      <b/>
      <u val="single"/>
      <sz val="11"/>
      <color indexed="8"/>
      <name val="Times New Roman"/>
      <family val="1"/>
    </font>
    <font>
      <sz val="10"/>
      <color indexed="10"/>
      <name val="MS Sans Serif"/>
      <family val="0"/>
    </font>
    <font>
      <i/>
      <sz val="11"/>
      <color indexed="10"/>
      <name val="Times New Roman"/>
      <family val="1"/>
    </font>
    <font>
      <b/>
      <sz val="10"/>
      <color indexed="10"/>
      <name val="Arial CE"/>
      <family val="0"/>
    </font>
    <font>
      <sz val="13"/>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FF0000"/>
      <name val="Times New Roman"/>
      <family val="1"/>
    </font>
    <font>
      <b/>
      <sz val="11"/>
      <color rgb="FFFF0000"/>
      <name val="Times New Roman"/>
      <family val="1"/>
    </font>
    <font>
      <sz val="12"/>
      <color rgb="FFFF0000"/>
      <name val="Times New Roman"/>
      <family val="1"/>
    </font>
    <font>
      <b/>
      <sz val="11"/>
      <color theme="1"/>
      <name val="Times New Roman"/>
      <family val="1"/>
    </font>
    <font>
      <sz val="11"/>
      <color theme="1"/>
      <name val="Times New Roman"/>
      <family val="1"/>
    </font>
    <font>
      <b/>
      <u val="single"/>
      <sz val="11"/>
      <color theme="1"/>
      <name val="Times New Roman"/>
      <family val="1"/>
    </font>
    <font>
      <sz val="10"/>
      <color rgb="FFFF0000"/>
      <name val="MS Sans Serif"/>
      <family val="0"/>
    </font>
    <font>
      <sz val="11"/>
      <color rgb="FFC00000"/>
      <name val="Times New Roman"/>
      <family val="1"/>
    </font>
    <font>
      <i/>
      <sz val="11"/>
      <color rgb="FFFF0000"/>
      <name val="Times New Roman"/>
      <family val="1"/>
    </font>
    <font>
      <sz val="11"/>
      <color theme="1"/>
      <name val="Times New Roman CE"/>
      <family val="1"/>
    </font>
    <font>
      <sz val="10"/>
      <color rgb="FFFF0000"/>
      <name val="Arial CE"/>
      <family val="0"/>
    </font>
    <font>
      <b/>
      <sz val="10"/>
      <color rgb="FFFF0000"/>
      <name val="Arial CE"/>
      <family val="0"/>
    </font>
    <font>
      <sz val="10"/>
      <color rgb="FFC00000"/>
      <name val="Arial CE"/>
      <family val="0"/>
    </font>
    <font>
      <sz val="13"/>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rgb="FFFFFF0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26" borderId="0" applyNumberFormat="0" applyBorder="0" applyAlignment="0" applyProtection="0"/>
    <xf numFmtId="0" fontId="87" fillId="27" borderId="1" applyNumberFormat="0" applyAlignment="0" applyProtection="0"/>
    <xf numFmtId="0" fontId="88"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74" fontId="2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89" fillId="0" borderId="0" applyNumberFormat="0" applyFill="0" applyBorder="0" applyAlignment="0" applyProtection="0"/>
    <xf numFmtId="0" fontId="5" fillId="0" borderId="0" applyNumberFormat="0" applyFill="0" applyBorder="0" applyAlignment="0" applyProtection="0"/>
    <xf numFmtId="0" fontId="90" fillId="29" borderId="0" applyNumberFormat="0" applyBorder="0" applyAlignment="0" applyProtection="0"/>
    <xf numFmtId="0" fontId="91" fillId="0" borderId="3"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3" fillId="0" borderId="0" applyNumberFormat="0" applyFill="0" applyBorder="0" applyAlignment="0" applyProtection="0"/>
    <xf numFmtId="0" fontId="4" fillId="0" borderId="0" applyNumberFormat="0" applyFill="0" applyBorder="0" applyAlignment="0" applyProtection="0"/>
    <xf numFmtId="0" fontId="94" fillId="30" borderId="1" applyNumberFormat="0" applyAlignment="0" applyProtection="0"/>
    <xf numFmtId="0" fontId="95" fillId="0" borderId="6" applyNumberFormat="0" applyFill="0" applyAlignment="0" applyProtection="0"/>
    <xf numFmtId="0" fontId="96" fillId="31" borderId="0" applyNumberFormat="0" applyBorder="0" applyAlignment="0" applyProtection="0"/>
    <xf numFmtId="0" fontId="20" fillId="0" borderId="0">
      <alignment/>
      <protection/>
    </xf>
    <xf numFmtId="0" fontId="20" fillId="0" borderId="0">
      <alignment/>
      <protection/>
    </xf>
    <xf numFmtId="0" fontId="97" fillId="0" borderId="0">
      <alignment/>
      <protection/>
    </xf>
    <xf numFmtId="0" fontId="20" fillId="0" borderId="0">
      <alignment/>
      <protection/>
    </xf>
    <xf numFmtId="0" fontId="70" fillId="0" borderId="0">
      <alignment horizontal="justify" vertical="top"/>
      <protection/>
    </xf>
    <xf numFmtId="0" fontId="84" fillId="0" borderId="0">
      <alignment/>
      <protection/>
    </xf>
    <xf numFmtId="0" fontId="20" fillId="0" borderId="0">
      <alignment/>
      <protection/>
    </xf>
    <xf numFmtId="0" fontId="20" fillId="0" borderId="0">
      <alignment/>
      <protection/>
    </xf>
    <xf numFmtId="0" fontId="42" fillId="0" borderId="0">
      <alignment/>
      <protection/>
    </xf>
    <xf numFmtId="0" fontId="0" fillId="32" borderId="7" applyNumberFormat="0" applyFont="0" applyAlignment="0" applyProtection="0"/>
    <xf numFmtId="0" fontId="98" fillId="27" borderId="8" applyNumberFormat="0" applyAlignment="0" applyProtection="0"/>
    <xf numFmtId="9" fontId="0" fillId="0" borderId="0" applyFont="0" applyFill="0" applyBorder="0" applyAlignment="0" applyProtection="0"/>
    <xf numFmtId="0" fontId="99" fillId="0" borderId="0" applyNumberFormat="0" applyFill="0" applyBorder="0" applyAlignment="0" applyProtection="0"/>
    <xf numFmtId="0" fontId="100" fillId="0" borderId="9" applyNumberFormat="0" applyFill="0" applyAlignment="0" applyProtection="0"/>
    <xf numFmtId="0" fontId="101" fillId="0" borderId="0" applyNumberFormat="0" applyFill="0" applyBorder="0" applyAlignment="0" applyProtection="0"/>
    <xf numFmtId="174" fontId="20" fillId="0" borderId="0" applyFont="0" applyFill="0" applyBorder="0" applyAlignment="0" applyProtection="0"/>
    <xf numFmtId="43" fontId="20" fillId="0" borderId="0" applyFont="0" applyFill="0" applyBorder="0" applyAlignment="0" applyProtection="0"/>
  </cellStyleXfs>
  <cellXfs count="492">
    <xf numFmtId="0" fontId="0" fillId="0" borderId="0" xfId="0" applyAlignment="1">
      <alignment/>
    </xf>
    <xf numFmtId="0" fontId="7" fillId="0" borderId="0" xfId="0" applyFont="1" applyFill="1" applyBorder="1" applyAlignment="1">
      <alignment horizontal="justify" vertical="top"/>
    </xf>
    <xf numFmtId="0" fontId="6" fillId="0" borderId="0" xfId="0" applyFont="1" applyFill="1" applyBorder="1" applyAlignment="1">
      <alignment vertical="top" wrapText="1"/>
    </xf>
    <xf numFmtId="0" fontId="6" fillId="0" borderId="0" xfId="0" applyFont="1" applyFill="1" applyBorder="1" applyAlignment="1">
      <alignment horizontal="center"/>
    </xf>
    <xf numFmtId="4" fontId="6" fillId="0" borderId="0" xfId="42" applyNumberFormat="1" applyFont="1" applyFill="1" applyBorder="1" applyAlignment="1">
      <alignment horizontal="right"/>
    </xf>
    <xf numFmtId="175" fontId="6" fillId="0" borderId="0" xfId="42" applyNumberFormat="1" applyFont="1" applyFill="1" applyBorder="1" applyAlignment="1">
      <alignment horizontal="right"/>
    </xf>
    <xf numFmtId="175" fontId="6" fillId="0" borderId="0" xfId="0" applyNumberFormat="1" applyFont="1" applyFill="1" applyBorder="1" applyAlignment="1">
      <alignment horizontal="right"/>
    </xf>
    <xf numFmtId="0" fontId="6" fillId="0" borderId="0" xfId="0" applyFont="1" applyFill="1" applyBorder="1" applyAlignment="1">
      <alignment horizontal="justify"/>
    </xf>
    <xf numFmtId="0" fontId="7" fillId="0" borderId="0" xfId="0" applyFont="1" applyFill="1" applyBorder="1" applyAlignment="1">
      <alignment horizontal="center" vertical="top"/>
    </xf>
    <xf numFmtId="0" fontId="7" fillId="0" borderId="0" xfId="0" applyFont="1" applyFill="1" applyBorder="1" applyAlignment="1">
      <alignment horizontal="justify" vertical="top" wrapText="1"/>
    </xf>
    <xf numFmtId="175" fontId="6" fillId="0" borderId="0" xfId="0" applyNumberFormat="1" applyFont="1" applyFill="1" applyBorder="1" applyAlignment="1">
      <alignment horizontal="right" vertical="top" wrapText="1"/>
    </xf>
    <xf numFmtId="175" fontId="7" fillId="0" borderId="0" xfId="0" applyNumberFormat="1" applyFont="1" applyFill="1" applyBorder="1" applyAlignment="1">
      <alignment horizontal="right"/>
    </xf>
    <xf numFmtId="0" fontId="6" fillId="0" borderId="0" xfId="0" applyFont="1" applyFill="1" applyBorder="1" applyAlignment="1">
      <alignment horizontal="justify" vertical="top"/>
    </xf>
    <xf numFmtId="0" fontId="8" fillId="0" borderId="0" xfId="0" applyFont="1" applyFill="1" applyBorder="1" applyAlignment="1">
      <alignment horizontal="justify"/>
    </xf>
    <xf numFmtId="0" fontId="10" fillId="0" borderId="0" xfId="0" applyFont="1" applyFill="1" applyBorder="1" applyAlignment="1">
      <alignment horizontal="justify"/>
    </xf>
    <xf numFmtId="4" fontId="6" fillId="0" borderId="0" xfId="0" applyNumberFormat="1" applyFont="1" applyFill="1" applyBorder="1" applyAlignment="1">
      <alignment horizontal="justify"/>
    </xf>
    <xf numFmtId="0" fontId="12" fillId="0" borderId="0" xfId="0" applyFont="1" applyFill="1" applyBorder="1" applyAlignment="1">
      <alignment horizontal="center" vertical="top"/>
    </xf>
    <xf numFmtId="0" fontId="13" fillId="0" borderId="0" xfId="0" applyFont="1" applyFill="1" applyBorder="1" applyAlignment="1">
      <alignment horizontal="justify" vertical="top" wrapText="1"/>
    </xf>
    <xf numFmtId="40" fontId="13" fillId="0" borderId="0" xfId="42" applyFont="1" applyFill="1" applyBorder="1" applyAlignment="1">
      <alignment horizontal="right" vertical="top"/>
    </xf>
    <xf numFmtId="175" fontId="13" fillId="0" borderId="0" xfId="0" applyNumberFormat="1" applyFont="1" applyFill="1" applyBorder="1" applyAlignment="1">
      <alignment horizontal="right" vertical="top"/>
    </xf>
    <xf numFmtId="0" fontId="14" fillId="0" borderId="0" xfId="0" applyNumberFormat="1" applyFont="1" applyFill="1" applyAlignment="1" applyProtection="1">
      <alignment vertical="top" wrapText="1"/>
      <protection/>
    </xf>
    <xf numFmtId="0" fontId="0" fillId="0" borderId="0" xfId="0" applyNumberFormat="1" applyAlignment="1" applyProtection="1">
      <alignment vertical="top" wrapText="1"/>
      <protection/>
    </xf>
    <xf numFmtId="0" fontId="6" fillId="0" borderId="0" xfId="0" applyNumberFormat="1" applyFont="1" applyFill="1" applyAlignment="1" applyProtection="1">
      <alignment horizontal="justify" vertical="top" wrapText="1"/>
      <protection/>
    </xf>
    <xf numFmtId="0" fontId="6" fillId="0" borderId="0" xfId="0" applyNumberFormat="1" applyFont="1" applyFill="1" applyAlignment="1" applyProtection="1">
      <alignment vertical="top" wrapText="1"/>
      <protection/>
    </xf>
    <xf numFmtId="4" fontId="102" fillId="0" borderId="0" xfId="42" applyNumberFormat="1" applyFont="1" applyFill="1" applyBorder="1" applyAlignment="1">
      <alignment horizontal="right"/>
    </xf>
    <xf numFmtId="4" fontId="102" fillId="0" borderId="0" xfId="0" applyNumberFormat="1" applyFont="1" applyFill="1" applyBorder="1" applyAlignment="1">
      <alignment horizontal="right" vertical="top"/>
    </xf>
    <xf numFmtId="0" fontId="102" fillId="0" borderId="0" xfId="0" applyFont="1" applyFill="1" applyBorder="1" applyAlignment="1">
      <alignment horizontal="right" vertical="top"/>
    </xf>
    <xf numFmtId="16" fontId="7" fillId="0" borderId="0" xfId="0" applyNumberFormat="1" applyFont="1" applyFill="1" applyBorder="1" applyAlignment="1">
      <alignment horizontal="left" vertical="top"/>
    </xf>
    <xf numFmtId="0" fontId="18" fillId="0" borderId="0" xfId="60" applyNumberFormat="1" applyFont="1" applyFill="1" applyAlignment="1">
      <alignment horizontal="left" vertical="top" wrapText="1"/>
      <protection/>
    </xf>
    <xf numFmtId="175" fontId="10" fillId="0" borderId="0" xfId="0" applyNumberFormat="1" applyFont="1" applyFill="1" applyBorder="1" applyAlignment="1">
      <alignment horizontal="justify"/>
    </xf>
    <xf numFmtId="175" fontId="6" fillId="0" borderId="0" xfId="0" applyNumberFormat="1" applyFont="1" applyFill="1" applyBorder="1" applyAlignment="1">
      <alignment horizontal="justify"/>
    </xf>
    <xf numFmtId="175" fontId="102" fillId="0" borderId="0" xfId="0" applyNumberFormat="1" applyFont="1" applyFill="1" applyBorder="1" applyAlignment="1">
      <alignment horizontal="justify"/>
    </xf>
    <xf numFmtId="175" fontId="102" fillId="0" borderId="0" xfId="0" applyNumberFormat="1" applyFont="1" applyFill="1" applyBorder="1" applyAlignment="1">
      <alignment horizontal="justify" vertical="top"/>
    </xf>
    <xf numFmtId="175" fontId="103" fillId="0" borderId="0" xfId="0" applyNumberFormat="1" applyFont="1" applyFill="1" applyBorder="1" applyAlignment="1">
      <alignment horizontal="justify"/>
    </xf>
    <xf numFmtId="0" fontId="10" fillId="33" borderId="0" xfId="0" applyFont="1" applyFill="1" applyBorder="1" applyAlignment="1">
      <alignment horizontal="justify"/>
    </xf>
    <xf numFmtId="0" fontId="9" fillId="0" borderId="0" xfId="0" applyNumberFormat="1" applyFont="1" applyFill="1" applyAlignment="1" applyProtection="1">
      <alignment horizontal="justify" vertical="top" wrapText="1"/>
      <protection/>
    </xf>
    <xf numFmtId="0" fontId="6" fillId="0" borderId="0" xfId="0" applyNumberFormat="1" applyFont="1" applyFill="1" applyAlignment="1" applyProtection="1">
      <alignment horizontal="justify" vertical="top" wrapText="1"/>
      <protection/>
    </xf>
    <xf numFmtId="0" fontId="6" fillId="0" borderId="0" xfId="0" applyFont="1" applyFill="1" applyBorder="1" applyAlignment="1">
      <alignment horizontal="left"/>
    </xf>
    <xf numFmtId="0" fontId="15" fillId="0" borderId="0" xfId="0" applyFont="1" applyFill="1" applyBorder="1" applyAlignment="1">
      <alignment horizontal="justify" vertical="top"/>
    </xf>
    <xf numFmtId="4" fontId="6" fillId="0" borderId="0" xfId="44" applyNumberFormat="1" applyFont="1" applyFill="1" applyBorder="1" applyAlignment="1" applyProtection="1">
      <alignment horizontal="right"/>
      <protection/>
    </xf>
    <xf numFmtId="0" fontId="9" fillId="0" borderId="0" xfId="0" applyFont="1" applyFill="1" applyBorder="1" applyAlignment="1">
      <alignment horizontal="justify"/>
    </xf>
    <xf numFmtId="0" fontId="22" fillId="0" borderId="0" xfId="64" applyFont="1" applyAlignment="1" applyProtection="1">
      <alignment horizontal="left" vertical="top"/>
      <protection/>
    </xf>
    <xf numFmtId="0" fontId="23" fillId="0" borderId="0" xfId="64" applyFont="1" applyAlignment="1" applyProtection="1">
      <alignment horizontal="left" vertical="center"/>
      <protection/>
    </xf>
    <xf numFmtId="0" fontId="20" fillId="0" borderId="0" xfId="64" applyAlignment="1" applyProtection="1">
      <alignment/>
      <protection/>
    </xf>
    <xf numFmtId="4" fontId="22" fillId="0" borderId="0" xfId="64" applyNumberFormat="1" applyFont="1" applyFill="1" applyAlignment="1" applyProtection="1">
      <alignment horizontal="left"/>
      <protection/>
    </xf>
    <xf numFmtId="0" fontId="22" fillId="0" borderId="0" xfId="64" applyFont="1" applyAlignment="1" applyProtection="1">
      <alignment horizontal="left"/>
      <protection/>
    </xf>
    <xf numFmtId="0" fontId="22" fillId="0" borderId="0" xfId="64" applyFont="1" applyProtection="1">
      <alignment/>
      <protection/>
    </xf>
    <xf numFmtId="0" fontId="22" fillId="0" borderId="0" xfId="64" applyFont="1">
      <alignment/>
      <protection/>
    </xf>
    <xf numFmtId="0" fontId="25" fillId="0" borderId="0" xfId="64" applyFont="1" applyAlignment="1" applyProtection="1">
      <alignment horizontal="left" vertical="top"/>
      <protection/>
    </xf>
    <xf numFmtId="0" fontId="26" fillId="0" borderId="0" xfId="64" applyFont="1" applyAlignment="1" applyProtection="1">
      <alignment horizontal="justify" vertical="center"/>
      <protection/>
    </xf>
    <xf numFmtId="4" fontId="25" fillId="0" borderId="0" xfId="64" applyNumberFormat="1" applyFont="1" applyFill="1" applyAlignment="1" applyProtection="1">
      <alignment horizontal="left"/>
      <protection/>
    </xf>
    <xf numFmtId="0" fontId="25" fillId="0" borderId="0" xfId="64" applyFont="1" applyAlignment="1" applyProtection="1">
      <alignment horizontal="left"/>
      <protection/>
    </xf>
    <xf numFmtId="0" fontId="25" fillId="0" borderId="0" xfId="64" applyFont="1" applyProtection="1">
      <alignment/>
      <protection/>
    </xf>
    <xf numFmtId="0" fontId="25" fillId="0" borderId="0" xfId="64" applyFont="1">
      <alignment/>
      <protection/>
    </xf>
    <xf numFmtId="0" fontId="26" fillId="0" borderId="0" xfId="64" applyFont="1" applyAlignment="1" applyProtection="1">
      <alignment vertical="center"/>
      <protection/>
    </xf>
    <xf numFmtId="0" fontId="26" fillId="0" borderId="0" xfId="64" applyFont="1" applyAlignment="1" applyProtection="1">
      <alignment/>
      <protection/>
    </xf>
    <xf numFmtId="0" fontId="19" fillId="0" borderId="0" xfId="64" applyFont="1" applyAlignment="1" applyProtection="1">
      <alignment horizontal="left" vertical="top"/>
      <protection/>
    </xf>
    <xf numFmtId="0" fontId="27" fillId="0" borderId="0" xfId="64" applyFont="1" applyFill="1" applyAlignment="1" applyProtection="1">
      <alignment horizontal="left" vertical="top"/>
      <protection/>
    </xf>
    <xf numFmtId="0" fontId="19" fillId="0" borderId="0" xfId="64" applyFont="1" applyFill="1" applyAlignment="1" applyProtection="1">
      <alignment horizontal="left" wrapText="1"/>
      <protection/>
    </xf>
    <xf numFmtId="4" fontId="28" fillId="0" borderId="0" xfId="64" applyNumberFormat="1" applyFont="1" applyFill="1" applyAlignment="1" applyProtection="1">
      <alignment horizontal="left"/>
      <protection/>
    </xf>
    <xf numFmtId="0" fontId="19" fillId="0" borderId="0" xfId="64" applyFont="1" applyAlignment="1" applyProtection="1">
      <alignment horizontal="left"/>
      <protection/>
    </xf>
    <xf numFmtId="0" fontId="19" fillId="0" borderId="0" xfId="64" applyFont="1" applyProtection="1">
      <alignment/>
      <protection/>
    </xf>
    <xf numFmtId="0" fontId="19" fillId="0" borderId="0" xfId="64" applyFont="1">
      <alignment/>
      <protection/>
    </xf>
    <xf numFmtId="0" fontId="19" fillId="0" borderId="0" xfId="64" applyFont="1" applyFill="1" applyAlignment="1" applyProtection="1">
      <alignment horizontal="center" wrapText="1"/>
      <protection/>
    </xf>
    <xf numFmtId="4" fontId="29" fillId="0" borderId="0" xfId="64" applyNumberFormat="1" applyFont="1" applyFill="1" applyProtection="1">
      <alignment/>
      <protection/>
    </xf>
    <xf numFmtId="4" fontId="19" fillId="0" borderId="0" xfId="64" applyNumberFormat="1" applyFont="1" applyFill="1" applyProtection="1">
      <alignment/>
      <protection/>
    </xf>
    <xf numFmtId="0" fontId="19" fillId="0" borderId="0" xfId="64" applyFont="1" applyProtection="1">
      <alignment/>
      <protection/>
    </xf>
    <xf numFmtId="0" fontId="29" fillId="0" borderId="0" xfId="64" applyFont="1" applyProtection="1">
      <alignment/>
      <protection/>
    </xf>
    <xf numFmtId="4" fontId="29" fillId="0" borderId="0" xfId="64" applyNumberFormat="1" applyFont="1" applyFill="1" applyAlignment="1" applyProtection="1">
      <alignment horizontal="center"/>
      <protection/>
    </xf>
    <xf numFmtId="0" fontId="7" fillId="0" borderId="0" xfId="64" applyFont="1" applyProtection="1">
      <alignment/>
      <protection/>
    </xf>
    <xf numFmtId="4" fontId="7" fillId="0" borderId="0" xfId="64" applyNumberFormat="1" applyFont="1" applyFill="1" applyProtection="1">
      <alignment/>
      <protection/>
    </xf>
    <xf numFmtId="4" fontId="29" fillId="0" borderId="0" xfId="64" applyNumberFormat="1" applyFont="1" applyFill="1" applyProtection="1">
      <alignment/>
      <protection/>
    </xf>
    <xf numFmtId="0" fontId="29" fillId="0" borderId="0" xfId="64" applyFont="1" applyProtection="1">
      <alignment/>
      <protection/>
    </xf>
    <xf numFmtId="0" fontId="6" fillId="0" borderId="0" xfId="64" applyFont="1" applyAlignment="1" applyProtection="1">
      <alignment wrapText="1"/>
      <protection/>
    </xf>
    <xf numFmtId="0" fontId="29" fillId="0" borderId="0" xfId="64" applyFont="1" applyAlignment="1" applyProtection="1">
      <alignment horizontal="left"/>
      <protection/>
    </xf>
    <xf numFmtId="0" fontId="28" fillId="0" borderId="0" xfId="64" applyFont="1" applyProtection="1">
      <alignment/>
      <protection/>
    </xf>
    <xf numFmtId="4" fontId="28" fillId="0" borderId="0" xfId="64" applyNumberFormat="1" applyFont="1" applyFill="1" applyProtection="1">
      <alignment/>
      <protection/>
    </xf>
    <xf numFmtId="0" fontId="31" fillId="0" borderId="0" xfId="64" applyFont="1">
      <alignment/>
      <protection/>
    </xf>
    <xf numFmtId="0" fontId="29" fillId="0" borderId="0" xfId="64" applyFont="1" applyAlignment="1" applyProtection="1">
      <alignment/>
      <protection/>
    </xf>
    <xf numFmtId="0" fontId="29" fillId="0" borderId="0" xfId="64" applyFont="1" applyAlignment="1" applyProtection="1">
      <alignment horizontal="center"/>
      <protection/>
    </xf>
    <xf numFmtId="0" fontId="29" fillId="0" borderId="0" xfId="64" applyFont="1" applyAlignment="1" applyProtection="1">
      <alignment horizontal="left"/>
      <protection/>
    </xf>
    <xf numFmtId="4" fontId="29" fillId="0" borderId="0" xfId="64" applyNumberFormat="1" applyFont="1" applyAlignment="1" applyProtection="1">
      <alignment horizontal="left"/>
      <protection/>
    </xf>
    <xf numFmtId="0" fontId="29" fillId="0" borderId="0" xfId="64" applyFont="1" applyAlignment="1">
      <alignment/>
      <protection/>
    </xf>
    <xf numFmtId="0" fontId="32" fillId="0" borderId="0" xfId="64" applyFont="1" applyAlignment="1" applyProtection="1">
      <alignment/>
      <protection/>
    </xf>
    <xf numFmtId="0" fontId="19" fillId="0" borderId="0" xfId="64" applyFont="1" applyAlignment="1" applyProtection="1">
      <alignment horizontal="left" wrapText="1"/>
      <protection/>
    </xf>
    <xf numFmtId="0" fontId="6" fillId="0" borderId="0" xfId="64" applyFont="1" applyAlignment="1" applyProtection="1">
      <alignment horizontal="left" wrapText="1"/>
      <protection/>
    </xf>
    <xf numFmtId="0" fontId="32" fillId="0" borderId="0" xfId="64" applyFont="1" applyAlignment="1">
      <alignment/>
      <protection/>
    </xf>
    <xf numFmtId="0" fontId="6" fillId="0" borderId="0" xfId="64" applyFont="1" applyAlignment="1" applyProtection="1">
      <alignment/>
      <protection/>
    </xf>
    <xf numFmtId="0" fontId="29" fillId="0" borderId="0" xfId="64" applyFont="1" applyFill="1" applyAlignment="1" applyProtection="1">
      <alignment horizontal="left"/>
      <protection/>
    </xf>
    <xf numFmtId="0" fontId="29" fillId="0" borderId="0" xfId="64" applyFont="1" applyFill="1" applyAlignment="1" applyProtection="1">
      <alignment horizontal="justify"/>
      <protection/>
    </xf>
    <xf numFmtId="4" fontId="6" fillId="0" borderId="0" xfId="64" applyNumberFormat="1" applyFont="1" applyAlignment="1" applyProtection="1">
      <alignment/>
      <protection/>
    </xf>
    <xf numFmtId="0" fontId="6" fillId="0" borderId="0" xfId="64" applyFont="1" applyAlignment="1">
      <alignment/>
      <protection/>
    </xf>
    <xf numFmtId="1" fontId="19" fillId="0" borderId="0" xfId="64" applyNumberFormat="1" applyFont="1" applyAlignment="1" applyProtection="1">
      <alignment horizontal="left" vertical="top"/>
      <protection/>
    </xf>
    <xf numFmtId="4" fontId="16" fillId="0" borderId="0" xfId="64" applyNumberFormat="1" applyFont="1" applyProtection="1">
      <alignment/>
      <protection/>
    </xf>
    <xf numFmtId="0" fontId="20" fillId="0" borderId="0" xfId="64" applyProtection="1">
      <alignment/>
      <protection/>
    </xf>
    <xf numFmtId="0" fontId="20" fillId="0" borderId="0" xfId="64">
      <alignment/>
      <protection/>
    </xf>
    <xf numFmtId="0" fontId="33" fillId="0" borderId="0" xfId="64" applyFont="1" applyFill="1" applyAlignment="1" applyProtection="1">
      <alignment horizontal="left"/>
      <protection/>
    </xf>
    <xf numFmtId="4" fontId="19" fillId="0" borderId="0" xfId="64" applyNumberFormat="1" applyFont="1" applyAlignment="1" applyProtection="1">
      <alignment horizontal="left"/>
      <protection/>
    </xf>
    <xf numFmtId="4" fontId="19" fillId="0" borderId="0" xfId="64" applyNumberFormat="1" applyFont="1" applyFill="1" applyAlignment="1" applyProtection="1">
      <alignment horizontal="left"/>
      <protection/>
    </xf>
    <xf numFmtId="0" fontId="20" fillId="0" borderId="0" xfId="64" applyAlignment="1" applyProtection="1">
      <alignment horizontal="left"/>
      <protection/>
    </xf>
    <xf numFmtId="0" fontId="34" fillId="0" borderId="0" xfId="64" applyFont="1" applyFill="1" applyAlignment="1" applyProtection="1">
      <alignment horizontal="center" vertical="top"/>
      <protection/>
    </xf>
    <xf numFmtId="0" fontId="20" fillId="0" borderId="0" xfId="64" applyFont="1" applyAlignment="1" applyProtection="1">
      <alignment horizontal="left"/>
      <protection/>
    </xf>
    <xf numFmtId="0" fontId="34" fillId="0" borderId="0" xfId="64" applyFont="1" applyFill="1" applyAlignment="1" applyProtection="1">
      <alignment horizontal="left" vertical="top"/>
      <protection/>
    </xf>
    <xf numFmtId="0" fontId="20" fillId="0" borderId="0" xfId="64" applyFont="1" applyProtection="1">
      <alignment/>
      <protection/>
    </xf>
    <xf numFmtId="0" fontId="20" fillId="0" borderId="0" xfId="64" applyFont="1">
      <alignment/>
      <protection/>
    </xf>
    <xf numFmtId="0" fontId="15" fillId="0" borderId="0" xfId="0" applyFont="1" applyAlignment="1">
      <alignment/>
    </xf>
    <xf numFmtId="0" fontId="20" fillId="0" borderId="0" xfId="62" applyFont="1">
      <alignment horizontal="justify" vertical="top"/>
      <protection/>
    </xf>
    <xf numFmtId="0" fontId="19" fillId="0" borderId="0" xfId="64" applyFont="1" applyFill="1">
      <alignment/>
      <protection/>
    </xf>
    <xf numFmtId="0" fontId="19" fillId="0" borderId="0" xfId="64" applyFont="1" applyFill="1" applyProtection="1">
      <alignment/>
      <protection/>
    </xf>
    <xf numFmtId="0" fontId="19" fillId="0" borderId="0" xfId="64" applyFont="1" applyFill="1" applyAlignment="1">
      <alignment horizontal="right"/>
      <protection/>
    </xf>
    <xf numFmtId="0" fontId="17" fillId="0" borderId="0" xfId="62" applyFont="1">
      <alignment horizontal="justify" vertical="top"/>
      <protection/>
    </xf>
    <xf numFmtId="0" fontId="17" fillId="0" borderId="0" xfId="62" applyFont="1" applyAlignment="1">
      <alignment horizontal="left" vertical="top"/>
      <protection/>
    </xf>
    <xf numFmtId="0" fontId="6" fillId="0" borderId="0" xfId="0" applyNumberFormat="1" applyFont="1" applyFill="1" applyBorder="1" applyAlignment="1" applyProtection="1">
      <alignment horizontal="justify" vertical="top" wrapText="1"/>
      <protection/>
    </xf>
    <xf numFmtId="0" fontId="7" fillId="0" borderId="0" xfId="0" applyFont="1" applyFill="1" applyBorder="1" applyAlignment="1">
      <alignment vertical="top" wrapText="1"/>
    </xf>
    <xf numFmtId="0" fontId="42" fillId="0" borderId="0" xfId="66">
      <alignment/>
      <protection/>
    </xf>
    <xf numFmtId="0" fontId="42" fillId="0" borderId="0" xfId="66" applyFont="1">
      <alignment/>
      <protection/>
    </xf>
    <xf numFmtId="0" fontId="42" fillId="0" borderId="0" xfId="66" applyBorder="1">
      <alignment/>
      <protection/>
    </xf>
    <xf numFmtId="0" fontId="43" fillId="0" borderId="0" xfId="66" applyFont="1" applyFill="1" applyAlignment="1">
      <alignment horizontal="center" vertical="top"/>
      <protection/>
    </xf>
    <xf numFmtId="0" fontId="15" fillId="0" borderId="0" xfId="0" applyFont="1" applyFill="1" applyBorder="1" applyAlignment="1">
      <alignment horizontal="justify" vertical="top" wrapText="1"/>
    </xf>
    <xf numFmtId="0" fontId="15" fillId="0" borderId="0" xfId="0" applyFont="1" applyFill="1" applyBorder="1" applyAlignment="1">
      <alignment horizontal="center" vertical="top"/>
    </xf>
    <xf numFmtId="0" fontId="15" fillId="0" borderId="0" xfId="0" applyFont="1" applyFill="1" applyBorder="1" applyAlignment="1">
      <alignment vertical="top"/>
    </xf>
    <xf numFmtId="40" fontId="104" fillId="0" borderId="0" xfId="42" applyFont="1" applyFill="1" applyBorder="1" applyAlignment="1">
      <alignment horizontal="right" vertical="top"/>
    </xf>
    <xf numFmtId="0" fontId="15" fillId="0" borderId="0" xfId="0" applyFont="1" applyFill="1" applyBorder="1" applyAlignment="1">
      <alignment horizontal="left" vertical="top"/>
    </xf>
    <xf numFmtId="0" fontId="16" fillId="0" borderId="0" xfId="0" applyFont="1" applyFill="1" applyBorder="1" applyAlignment="1">
      <alignment horizontal="justify" vertical="top" wrapText="1"/>
    </xf>
    <xf numFmtId="0" fontId="15" fillId="0" borderId="0" xfId="0" applyFont="1" applyFill="1" applyBorder="1" applyAlignment="1" applyProtection="1">
      <alignment horizontal="justify" vertical="top"/>
      <protection/>
    </xf>
    <xf numFmtId="0" fontId="15" fillId="0" borderId="0" xfId="0" applyFont="1" applyFill="1" applyBorder="1" applyAlignment="1" applyProtection="1">
      <alignment vertical="top" wrapText="1"/>
      <protection/>
    </xf>
    <xf numFmtId="0" fontId="6" fillId="0" borderId="0" xfId="0" applyFont="1" applyFill="1" applyBorder="1" applyAlignment="1" applyProtection="1">
      <alignment horizontal="center"/>
      <protection/>
    </xf>
    <xf numFmtId="4" fontId="6" fillId="0" borderId="0" xfId="42" applyNumberFormat="1" applyFont="1" applyFill="1" applyBorder="1" applyAlignment="1" applyProtection="1">
      <alignment horizontal="right"/>
      <protection/>
    </xf>
    <xf numFmtId="175" fontId="6" fillId="0" borderId="0" xfId="42" applyNumberFormat="1" applyFont="1" applyFill="1" applyBorder="1" applyAlignment="1" applyProtection="1">
      <alignment horizontal="right"/>
      <protection/>
    </xf>
    <xf numFmtId="175" fontId="6" fillId="0" borderId="0" xfId="0" applyNumberFormat="1" applyFont="1" applyFill="1" applyBorder="1" applyAlignment="1" applyProtection="1">
      <alignment horizontal="right"/>
      <protection/>
    </xf>
    <xf numFmtId="0" fontId="16" fillId="0" borderId="0" xfId="0" applyFont="1" applyFill="1" applyBorder="1" applyAlignment="1" applyProtection="1">
      <alignment vertical="top" wrapText="1"/>
      <protection/>
    </xf>
    <xf numFmtId="0" fontId="6" fillId="0" borderId="0" xfId="0" applyFont="1" applyFill="1" applyBorder="1" applyAlignment="1" applyProtection="1">
      <alignment horizontal="justify" vertical="top" wrapText="1"/>
      <protection/>
    </xf>
    <xf numFmtId="0" fontId="7" fillId="0" borderId="0" xfId="0" applyFont="1" applyFill="1" applyBorder="1" applyAlignment="1" applyProtection="1">
      <alignment horizontal="justify" vertical="top"/>
      <protection/>
    </xf>
    <xf numFmtId="0" fontId="6" fillId="0" borderId="0" xfId="0" applyFont="1" applyFill="1" applyBorder="1" applyAlignment="1" applyProtection="1">
      <alignment vertical="top" wrapText="1"/>
      <protection/>
    </xf>
    <xf numFmtId="0" fontId="7" fillId="0" borderId="0" xfId="0" applyFont="1" applyFill="1" applyBorder="1" applyAlignment="1" applyProtection="1">
      <alignment vertical="top"/>
      <protection/>
    </xf>
    <xf numFmtId="0" fontId="6" fillId="0" borderId="0" xfId="0" applyFont="1" applyFill="1" applyBorder="1" applyAlignment="1" applyProtection="1">
      <alignment horizontal="center" vertical="top"/>
      <protection/>
    </xf>
    <xf numFmtId="4" fontId="6" fillId="0" borderId="0" xfId="0" applyNumberFormat="1" applyFont="1" applyFill="1" applyBorder="1" applyAlignment="1" applyProtection="1">
      <alignment horizontal="center" vertical="top"/>
      <protection/>
    </xf>
    <xf numFmtId="175" fontId="6" fillId="0" borderId="0" xfId="42" applyNumberFormat="1" applyFont="1" applyFill="1" applyBorder="1" applyAlignment="1" applyProtection="1">
      <alignment horizontal="center" vertical="top" wrapText="1"/>
      <protection/>
    </xf>
    <xf numFmtId="175" fontId="6" fillId="0" borderId="0" xfId="0" applyNumberFormat="1" applyFont="1" applyFill="1" applyBorder="1" applyAlignment="1" applyProtection="1">
      <alignment horizontal="center" vertical="top" wrapText="1"/>
      <protection/>
    </xf>
    <xf numFmtId="4" fontId="6" fillId="0" borderId="0" xfId="0" applyNumberFormat="1" applyFont="1" applyFill="1" applyBorder="1" applyAlignment="1" applyProtection="1">
      <alignment horizontal="right" vertical="top"/>
      <protection/>
    </xf>
    <xf numFmtId="175" fontId="6" fillId="0" borderId="0" xfId="42" applyNumberFormat="1" applyFont="1" applyFill="1" applyBorder="1" applyAlignment="1" applyProtection="1">
      <alignment horizontal="right" vertical="top" wrapText="1"/>
      <protection/>
    </xf>
    <xf numFmtId="175" fontId="6" fillId="0" borderId="0" xfId="0" applyNumberFormat="1" applyFont="1" applyFill="1" applyBorder="1" applyAlignment="1" applyProtection="1">
      <alignment horizontal="right" vertical="top" wrapText="1"/>
      <protection/>
    </xf>
    <xf numFmtId="0" fontId="6" fillId="0" borderId="0" xfId="0" applyFont="1" applyFill="1" applyBorder="1" applyAlignment="1" applyProtection="1">
      <alignment horizontal="justify" vertical="top"/>
      <protection/>
    </xf>
    <xf numFmtId="16" fontId="6" fillId="0" borderId="0" xfId="0" applyNumberFormat="1" applyFont="1" applyFill="1" applyBorder="1" applyAlignment="1" applyProtection="1">
      <alignment horizontal="justify" vertical="top"/>
      <protection/>
    </xf>
    <xf numFmtId="4" fontId="102" fillId="0" borderId="0" xfId="42" applyNumberFormat="1" applyFont="1" applyFill="1" applyBorder="1" applyAlignment="1" applyProtection="1">
      <alignment horizontal="right"/>
      <protection/>
    </xf>
    <xf numFmtId="0" fontId="6" fillId="0" borderId="0" xfId="0" applyFont="1" applyFill="1" applyBorder="1" applyAlignment="1" applyProtection="1">
      <alignment horizontal="center"/>
      <protection/>
    </xf>
    <xf numFmtId="0" fontId="9" fillId="0" borderId="0" xfId="0" applyFont="1" applyFill="1" applyBorder="1" applyAlignment="1" applyProtection="1">
      <alignment horizontal="justify" vertical="top" wrapText="1"/>
      <protection/>
    </xf>
    <xf numFmtId="0" fontId="6" fillId="0" borderId="0" xfId="0" applyFont="1" applyFill="1" applyBorder="1" applyAlignment="1" applyProtection="1">
      <alignment horizontal="center" vertical="center"/>
      <protection/>
    </xf>
    <xf numFmtId="0" fontId="6" fillId="0" borderId="0" xfId="58" applyFont="1" applyAlignment="1" applyProtection="1">
      <alignment horizontal="justify" vertical="top"/>
      <protection/>
    </xf>
    <xf numFmtId="0" fontId="6" fillId="0" borderId="0" xfId="58" applyFont="1" applyAlignment="1" applyProtection="1">
      <alignment horizontal="justify" vertical="top" wrapText="1"/>
      <protection/>
    </xf>
    <xf numFmtId="0" fontId="6" fillId="0" borderId="0" xfId="58" applyFont="1" applyAlignment="1" applyProtection="1">
      <alignment horizontal="center"/>
      <protection/>
    </xf>
    <xf numFmtId="0" fontId="9" fillId="0" borderId="0" xfId="58" applyFont="1" applyAlignment="1" applyProtection="1">
      <alignment horizontal="justify" vertical="top" wrapText="1"/>
      <protection/>
    </xf>
    <xf numFmtId="4" fontId="6" fillId="0" borderId="0" xfId="42" applyNumberFormat="1" applyFont="1" applyFill="1" applyBorder="1" applyAlignment="1" applyProtection="1">
      <alignment horizontal="right"/>
      <protection/>
    </xf>
    <xf numFmtId="0" fontId="6" fillId="0" borderId="0" xfId="58" applyFont="1" applyAlignment="1" applyProtection="1">
      <alignment horizontal="justify"/>
      <protection/>
    </xf>
    <xf numFmtId="16" fontId="7" fillId="0" borderId="0" xfId="58" applyNumberFormat="1" applyFont="1" applyAlignment="1" applyProtection="1">
      <alignment horizontal="justify" vertical="top"/>
      <protection/>
    </xf>
    <xf numFmtId="0" fontId="9" fillId="0" borderId="0" xfId="58" applyFont="1" applyAlignment="1" applyProtection="1">
      <alignment vertical="top" wrapText="1"/>
      <protection/>
    </xf>
    <xf numFmtId="0" fontId="6" fillId="0" borderId="0" xfId="0" applyNumberFormat="1" applyFont="1" applyFill="1" applyBorder="1" applyAlignment="1" applyProtection="1">
      <alignment horizontal="justify" vertical="top"/>
      <protection/>
    </xf>
    <xf numFmtId="0" fontId="6" fillId="0" borderId="0" xfId="42" applyNumberFormat="1" applyFont="1" applyFill="1" applyBorder="1" applyAlignment="1" applyProtection="1">
      <alignment horizontal="right"/>
      <protection/>
    </xf>
    <xf numFmtId="49" fontId="7" fillId="0" borderId="0" xfId="0" applyNumberFormat="1" applyFont="1" applyFill="1" applyBorder="1" applyAlignment="1" applyProtection="1">
      <alignment horizontal="justify" vertical="top"/>
      <protection/>
    </xf>
    <xf numFmtId="16" fontId="7" fillId="0" borderId="0" xfId="0" applyNumberFormat="1" applyFont="1" applyFill="1" applyBorder="1" applyAlignment="1" applyProtection="1">
      <alignment horizontal="left" vertical="top"/>
      <protection/>
    </xf>
    <xf numFmtId="0" fontId="6" fillId="0" borderId="0" xfId="0" applyFont="1" applyFill="1" applyBorder="1" applyAlignment="1" applyProtection="1">
      <alignment horizontal="center" vertical="justify" wrapText="1"/>
      <protection/>
    </xf>
    <xf numFmtId="4" fontId="102" fillId="0" borderId="0" xfId="0" applyNumberFormat="1" applyFont="1" applyFill="1" applyBorder="1" applyAlignment="1" applyProtection="1">
      <alignment horizontal="right"/>
      <protection/>
    </xf>
    <xf numFmtId="16" fontId="7" fillId="0" borderId="0" xfId="0" applyNumberFormat="1" applyFont="1" applyFill="1" applyBorder="1" applyAlignment="1" applyProtection="1">
      <alignment horizontal="justify" vertical="top"/>
      <protection/>
    </xf>
    <xf numFmtId="4" fontId="102" fillId="0" borderId="0" xfId="0" applyNumberFormat="1" applyFont="1" applyFill="1" applyBorder="1" applyAlignment="1" applyProtection="1">
      <alignment horizontal="center" vertical="top"/>
      <protection/>
    </xf>
    <xf numFmtId="0" fontId="6" fillId="0" borderId="0" xfId="0" applyFont="1" applyFill="1" applyBorder="1" applyAlignment="1" applyProtection="1">
      <alignment horizontal="justify"/>
      <protection/>
    </xf>
    <xf numFmtId="0" fontId="6" fillId="0" borderId="0" xfId="0" applyFont="1" applyFill="1" applyBorder="1" applyAlignment="1" applyProtection="1">
      <alignment horizontal="justify" vertical="top"/>
      <protection/>
    </xf>
    <xf numFmtId="0" fontId="6" fillId="0" borderId="0" xfId="0" applyFont="1" applyFill="1" applyBorder="1" applyAlignment="1" applyProtection="1">
      <alignment horizontal="justify" vertical="top" wrapText="1"/>
      <protection/>
    </xf>
    <xf numFmtId="49" fontId="6" fillId="0" borderId="0" xfId="0" applyNumberFormat="1" applyFont="1" applyFill="1" applyBorder="1" applyAlignment="1" applyProtection="1">
      <alignment horizontal="justify" vertical="top"/>
      <protection/>
    </xf>
    <xf numFmtId="4" fontId="102" fillId="0" borderId="0" xfId="0" applyNumberFormat="1" applyFont="1" applyFill="1" applyBorder="1" applyAlignment="1" applyProtection="1">
      <alignment horizontal="right" vertical="top"/>
      <protection/>
    </xf>
    <xf numFmtId="0" fontId="7" fillId="0" borderId="0" xfId="0" applyNumberFormat="1" applyFont="1" applyFill="1" applyBorder="1" applyAlignment="1" applyProtection="1">
      <alignment horizontal="justify" vertical="top"/>
      <protection/>
    </xf>
    <xf numFmtId="0" fontId="7" fillId="0" borderId="0" xfId="0" applyFont="1" applyFill="1" applyBorder="1" applyAlignment="1" applyProtection="1">
      <alignment horizontal="left" vertical="top"/>
      <protection/>
    </xf>
    <xf numFmtId="0" fontId="103" fillId="0" borderId="0" xfId="0" applyNumberFormat="1" applyFont="1" applyFill="1" applyBorder="1" applyAlignment="1" applyProtection="1">
      <alignment horizontal="justify" vertical="top"/>
      <protection/>
    </xf>
    <xf numFmtId="0" fontId="19" fillId="0" borderId="0" xfId="0" applyNumberFormat="1" applyFont="1" applyFill="1" applyAlignment="1" applyProtection="1">
      <alignment horizontal="justify" vertical="top" wrapText="1"/>
      <protection/>
    </xf>
    <xf numFmtId="0" fontId="21" fillId="0" borderId="0" xfId="0" applyFont="1" applyFill="1" applyBorder="1" applyAlignment="1" applyProtection="1">
      <alignment horizontal="justify" vertical="top" wrapText="1"/>
      <protection/>
    </xf>
    <xf numFmtId="0" fontId="21" fillId="0" borderId="0" xfId="0" applyNumberFormat="1" applyFont="1" applyFill="1" applyBorder="1" applyAlignment="1" applyProtection="1">
      <alignment horizontal="justify" vertical="top"/>
      <protection/>
    </xf>
    <xf numFmtId="4" fontId="6" fillId="0" borderId="0" xfId="0" applyNumberFormat="1" applyFont="1" applyFill="1" applyBorder="1" applyAlignment="1" applyProtection="1">
      <alignment horizontal="center"/>
      <protection/>
    </xf>
    <xf numFmtId="0" fontId="7" fillId="0" borderId="0" xfId="0" applyFont="1" applyFill="1" applyBorder="1" applyAlignment="1" applyProtection="1">
      <alignment vertical="top" wrapText="1"/>
      <protection/>
    </xf>
    <xf numFmtId="0" fontId="7" fillId="0" borderId="0" xfId="0" applyFont="1" applyFill="1" applyBorder="1" applyAlignment="1" applyProtection="1">
      <alignment horizontal="center" vertical="top"/>
      <protection/>
    </xf>
    <xf numFmtId="0" fontId="7" fillId="0" borderId="0" xfId="0" applyFont="1" applyFill="1" applyBorder="1" applyAlignment="1" applyProtection="1">
      <alignment horizontal="justify" vertical="top" wrapText="1"/>
      <protection/>
    </xf>
    <xf numFmtId="0" fontId="102" fillId="0" borderId="0" xfId="0" applyFont="1" applyFill="1" applyBorder="1" applyAlignment="1" applyProtection="1">
      <alignment horizontal="center" vertical="top"/>
      <protection/>
    </xf>
    <xf numFmtId="0" fontId="102" fillId="0" borderId="0" xfId="0" applyFont="1" applyFill="1" applyBorder="1" applyAlignment="1" applyProtection="1">
      <alignment horizontal="right" vertical="top"/>
      <protection/>
    </xf>
    <xf numFmtId="40" fontId="102" fillId="0" borderId="0" xfId="42" applyFont="1" applyFill="1" applyBorder="1" applyAlignment="1" applyProtection="1">
      <alignment horizontal="right" vertical="top"/>
      <protection/>
    </xf>
    <xf numFmtId="0" fontId="12" fillId="0" borderId="0" xfId="0" applyFont="1" applyFill="1" applyBorder="1" applyAlignment="1" applyProtection="1">
      <alignment horizontal="center" vertical="top"/>
      <protection/>
    </xf>
    <xf numFmtId="0" fontId="13" fillId="0" borderId="0" xfId="0" applyFont="1" applyFill="1" applyBorder="1" applyAlignment="1" applyProtection="1">
      <alignment horizontal="justify" vertical="top" wrapText="1"/>
      <protection/>
    </xf>
    <xf numFmtId="40" fontId="13" fillId="0" borderId="0" xfId="42" applyFont="1" applyFill="1" applyBorder="1" applyAlignment="1" applyProtection="1">
      <alignment horizontal="right" vertical="top"/>
      <protection/>
    </xf>
    <xf numFmtId="0" fontId="105" fillId="0" borderId="0" xfId="0" applyFont="1" applyFill="1" applyAlignment="1" applyProtection="1">
      <alignment horizontal="left" vertical="top" wrapText="1"/>
      <protection/>
    </xf>
    <xf numFmtId="0" fontId="106" fillId="0" borderId="0" xfId="0" applyFont="1" applyFill="1" applyAlignment="1" applyProtection="1">
      <alignment horizontal="center"/>
      <protection/>
    </xf>
    <xf numFmtId="0" fontId="106" fillId="0" borderId="0" xfId="0" applyFont="1" applyFill="1" applyAlignment="1" applyProtection="1">
      <alignment/>
      <protection/>
    </xf>
    <xf numFmtId="4" fontId="106" fillId="0" borderId="0" xfId="0" applyNumberFormat="1" applyFont="1" applyFill="1" applyAlignment="1" applyProtection="1">
      <alignment/>
      <protection/>
    </xf>
    <xf numFmtId="0" fontId="106" fillId="0" borderId="0" xfId="0" applyFont="1" applyAlignment="1" applyProtection="1">
      <alignment/>
      <protection/>
    </xf>
    <xf numFmtId="0" fontId="106" fillId="0" borderId="0" xfId="0" applyFont="1" applyFill="1" applyAlignment="1" applyProtection="1">
      <alignment horizontal="left" vertical="top" wrapText="1"/>
      <protection/>
    </xf>
    <xf numFmtId="0" fontId="6" fillId="0" borderId="0" xfId="0" applyFont="1" applyFill="1" applyAlignment="1" applyProtection="1">
      <alignment horizontal="center"/>
      <protection/>
    </xf>
    <xf numFmtId="4" fontId="6" fillId="0" borderId="0" xfId="0" applyNumberFormat="1" applyFont="1" applyFill="1" applyAlignment="1" applyProtection="1">
      <alignment/>
      <protection/>
    </xf>
    <xf numFmtId="0" fontId="6" fillId="0" borderId="0" xfId="0" applyFont="1" applyFill="1" applyAlignment="1" applyProtection="1">
      <alignment/>
      <protection/>
    </xf>
    <xf numFmtId="4" fontId="105" fillId="0" borderId="0" xfId="0" applyNumberFormat="1" applyFont="1" applyFill="1" applyAlignment="1" applyProtection="1">
      <alignment/>
      <protection/>
    </xf>
    <xf numFmtId="0" fontId="6" fillId="0" borderId="0" xfId="0" applyFont="1" applyFill="1" applyAlignment="1" applyProtection="1">
      <alignment horizontal="justify" vertical="top" wrapText="1"/>
      <protection/>
    </xf>
    <xf numFmtId="0" fontId="106" fillId="0" borderId="0" xfId="0" applyFont="1" applyAlignment="1" applyProtection="1">
      <alignment horizontal="center"/>
      <protection/>
    </xf>
    <xf numFmtId="0" fontId="7" fillId="0" borderId="0" xfId="0" applyFont="1" applyFill="1" applyAlignment="1" applyProtection="1">
      <alignment horizontal="justify" vertical="top" wrapText="1"/>
      <protection/>
    </xf>
    <xf numFmtId="3" fontId="6" fillId="0" borderId="0" xfId="0" applyNumberFormat="1" applyFont="1" applyFill="1" applyAlignment="1" applyProtection="1">
      <alignment/>
      <protection/>
    </xf>
    <xf numFmtId="2" fontId="6" fillId="0" borderId="0" xfId="0" applyNumberFormat="1" applyFont="1" applyFill="1" applyAlignment="1" applyProtection="1">
      <alignment/>
      <protection/>
    </xf>
    <xf numFmtId="4" fontId="105" fillId="0" borderId="0" xfId="0" applyNumberFormat="1" applyFont="1" applyAlignment="1" applyProtection="1">
      <alignment/>
      <protection/>
    </xf>
    <xf numFmtId="0" fontId="105" fillId="0" borderId="0" xfId="0" applyFont="1" applyFill="1" applyAlignment="1" applyProtection="1">
      <alignment horizontal="left" vertical="top"/>
      <protection/>
    </xf>
    <xf numFmtId="0" fontId="106" fillId="0" borderId="0" xfId="0" applyFont="1" applyFill="1" applyAlignment="1" applyProtection="1">
      <alignment horizontal="left" vertical="top"/>
      <protection/>
    </xf>
    <xf numFmtId="0" fontId="6" fillId="0" borderId="0" xfId="0" applyFont="1" applyFill="1" applyAlignment="1" applyProtection="1">
      <alignment horizontal="center" wrapText="1"/>
      <protection/>
    </xf>
    <xf numFmtId="0" fontId="102" fillId="0" borderId="0" xfId="0" applyFont="1" applyFill="1" applyAlignment="1" applyProtection="1">
      <alignment/>
      <protection/>
    </xf>
    <xf numFmtId="4" fontId="6" fillId="0" borderId="0" xfId="0" applyNumberFormat="1" applyFont="1" applyFill="1" applyAlignment="1" applyProtection="1">
      <alignment horizontal="center" wrapText="1"/>
      <protection/>
    </xf>
    <xf numFmtId="4" fontId="6" fillId="0" borderId="0" xfId="0" applyNumberFormat="1" applyFont="1" applyFill="1" applyAlignment="1" applyProtection="1">
      <alignment wrapText="1"/>
      <protection/>
    </xf>
    <xf numFmtId="0" fontId="6" fillId="0" borderId="0" xfId="0" applyFont="1" applyFill="1" applyAlignment="1" applyProtection="1">
      <alignment horizontal="left" vertical="top"/>
      <protection/>
    </xf>
    <xf numFmtId="4" fontId="6" fillId="0" borderId="0" xfId="0" applyNumberFormat="1" applyFont="1" applyFill="1" applyAlignment="1" applyProtection="1">
      <alignment horizontal="center"/>
      <protection/>
    </xf>
    <xf numFmtId="0" fontId="6" fillId="0" borderId="0" xfId="0" applyFont="1" applyAlignment="1" applyProtection="1">
      <alignment horizontal="justify" vertical="top" wrapText="1"/>
      <protection/>
    </xf>
    <xf numFmtId="0" fontId="6" fillId="0" borderId="0" xfId="65" applyFont="1" applyAlignment="1" applyProtection="1">
      <alignment horizontal="center" wrapText="1"/>
      <protection/>
    </xf>
    <xf numFmtId="4" fontId="6" fillId="0" borderId="0" xfId="65" applyNumberFormat="1" applyFont="1" applyProtection="1">
      <alignment/>
      <protection/>
    </xf>
    <xf numFmtId="0" fontId="106" fillId="0" borderId="0" xfId="0" applyFont="1" applyAlignment="1" applyProtection="1">
      <alignment horizontal="left" vertical="top"/>
      <protection/>
    </xf>
    <xf numFmtId="0" fontId="102" fillId="0" borderId="0" xfId="0" applyFont="1" applyFill="1" applyAlignment="1" applyProtection="1">
      <alignment horizontal="left" vertical="top"/>
      <protection/>
    </xf>
    <xf numFmtId="0" fontId="102" fillId="0" borderId="0" xfId="0" applyFont="1" applyFill="1" applyAlignment="1" applyProtection="1">
      <alignment horizontal="center"/>
      <protection/>
    </xf>
    <xf numFmtId="0" fontId="106" fillId="0" borderId="0" xfId="0" applyFont="1" applyAlignment="1" applyProtection="1">
      <alignment horizontal="left"/>
      <protection/>
    </xf>
    <xf numFmtId="0" fontId="17" fillId="0" borderId="0" xfId="0" applyFont="1" applyFill="1" applyBorder="1" applyAlignment="1" applyProtection="1">
      <alignment horizontal="center"/>
      <protection/>
    </xf>
    <xf numFmtId="4" fontId="17" fillId="0" borderId="0" xfId="0" applyNumberFormat="1" applyFont="1" applyFill="1" applyBorder="1" applyAlignment="1" applyProtection="1">
      <alignment/>
      <protection/>
    </xf>
    <xf numFmtId="0" fontId="17" fillId="0" borderId="0" xfId="0" applyFont="1" applyFill="1" applyAlignment="1" applyProtection="1">
      <alignment horizontal="center"/>
      <protection/>
    </xf>
    <xf numFmtId="4" fontId="17" fillId="0" borderId="0" xfId="0" applyNumberFormat="1" applyFont="1" applyFill="1" applyAlignment="1" applyProtection="1">
      <alignment/>
      <protection/>
    </xf>
    <xf numFmtId="0" fontId="7" fillId="0" borderId="0" xfId="0" applyFont="1" applyFill="1" applyAlignment="1" applyProtection="1">
      <alignment horizontal="left" vertical="top" wrapText="1"/>
      <protection/>
    </xf>
    <xf numFmtId="0" fontId="21" fillId="0" borderId="0" xfId="0" applyFont="1" applyFill="1" applyAlignment="1" applyProtection="1">
      <alignment horizontal="left" vertical="top" wrapText="1"/>
      <protection/>
    </xf>
    <xf numFmtId="0" fontId="107" fillId="0" borderId="0" xfId="0" applyFont="1" applyAlignment="1" applyProtection="1">
      <alignment horizontal="left" vertical="top" wrapText="1"/>
      <protection/>
    </xf>
    <xf numFmtId="0" fontId="106" fillId="0" borderId="0" xfId="0" applyFont="1" applyAlignment="1" applyProtection="1">
      <alignment horizontal="left" vertical="top" wrapText="1"/>
      <protection/>
    </xf>
    <xf numFmtId="0" fontId="0" fillId="0" borderId="0" xfId="0" applyAlignment="1" applyProtection="1">
      <alignment/>
      <protection/>
    </xf>
    <xf numFmtId="0" fontId="102" fillId="34" borderId="0" xfId="0" applyFont="1" applyFill="1" applyBorder="1" applyAlignment="1">
      <alignment horizontal="justify"/>
    </xf>
    <xf numFmtId="0" fontId="108" fillId="0" borderId="0" xfId="0" applyFont="1" applyAlignment="1">
      <alignment/>
    </xf>
    <xf numFmtId="0" fontId="7" fillId="0" borderId="0" xfId="0" applyFont="1" applyFill="1" applyAlignment="1" applyProtection="1">
      <alignment horizontal="left" vertical="top"/>
      <protection/>
    </xf>
    <xf numFmtId="0" fontId="109" fillId="0" borderId="0" xfId="0" applyFont="1" applyFill="1" applyAlignment="1" applyProtection="1">
      <alignment horizontal="left" vertical="top"/>
      <protection/>
    </xf>
    <xf numFmtId="0" fontId="106" fillId="0" borderId="0" xfId="0" applyFont="1" applyAlignment="1" applyProtection="1">
      <alignment horizontal="justify" vertical="top" wrapText="1"/>
      <protection locked="0"/>
    </xf>
    <xf numFmtId="0" fontId="106" fillId="0" borderId="0" xfId="0" applyFont="1" applyAlignment="1" applyProtection="1">
      <alignment horizontal="right" wrapText="1"/>
      <protection locked="0"/>
    </xf>
    <xf numFmtId="4" fontId="106" fillId="0" borderId="0" xfId="0" applyNumberFormat="1" applyFont="1" applyAlignment="1" applyProtection="1">
      <alignment horizontal="right"/>
      <protection locked="0"/>
    </xf>
    <xf numFmtId="0" fontId="110" fillId="0" borderId="0" xfId="0" applyNumberFormat="1" applyFont="1" applyFill="1" applyAlignment="1" applyProtection="1">
      <alignment horizontal="justify" vertical="top" wrapText="1"/>
      <protection/>
    </xf>
    <xf numFmtId="4" fontId="106" fillId="0" borderId="0" xfId="42" applyNumberFormat="1" applyFont="1" applyFill="1" applyBorder="1" applyAlignment="1" applyProtection="1">
      <alignment horizontal="right" vertical="center"/>
      <protection/>
    </xf>
    <xf numFmtId="0" fontId="111" fillId="0" borderId="0" xfId="0" applyFont="1" applyFill="1" applyAlignment="1" applyProtection="1">
      <alignment horizontal="justify" vertical="top"/>
      <protection/>
    </xf>
    <xf numFmtId="0" fontId="111" fillId="0" borderId="0" xfId="0" applyFont="1" applyFill="1" applyAlignment="1" applyProtection="1">
      <alignment horizontal="justify" vertical="top"/>
      <protection/>
    </xf>
    <xf numFmtId="4" fontId="106" fillId="0" borderId="0" xfId="0" applyNumberFormat="1" applyFont="1" applyFill="1" applyAlignment="1" applyProtection="1">
      <alignment horizontal="right"/>
      <protection locked="0"/>
    </xf>
    <xf numFmtId="0" fontId="9" fillId="0" borderId="0" xfId="0" applyNumberFormat="1" applyFont="1" applyFill="1" applyAlignment="1" applyProtection="1">
      <alignment horizontal="justify" vertical="top" wrapText="1"/>
      <protection/>
    </xf>
    <xf numFmtId="0" fontId="102" fillId="0" borderId="0" xfId="0" applyFont="1" applyFill="1" applyBorder="1" applyAlignment="1" applyProtection="1">
      <alignment horizontal="justify" vertical="top" wrapText="1"/>
      <protection/>
    </xf>
    <xf numFmtId="3" fontId="6" fillId="0" borderId="0" xfId="42" applyNumberFormat="1" applyFont="1" applyFill="1" applyBorder="1" applyAlignment="1" applyProtection="1">
      <alignment horizontal="right"/>
      <protection/>
    </xf>
    <xf numFmtId="0" fontId="42" fillId="0" borderId="0" xfId="66" applyFill="1" applyAlignment="1">
      <alignment vertical="top" wrapText="1"/>
      <protection/>
    </xf>
    <xf numFmtId="0" fontId="112" fillId="0" borderId="0" xfId="66" applyFont="1">
      <alignment/>
      <protection/>
    </xf>
    <xf numFmtId="4" fontId="42" fillId="0" borderId="0" xfId="66" applyNumberFormat="1" applyFont="1" applyFill="1" applyBorder="1" applyAlignment="1" applyProtection="1">
      <alignment horizontal="right"/>
      <protection locked="0"/>
    </xf>
    <xf numFmtId="0" fontId="42" fillId="0" borderId="0" xfId="66" applyFont="1" applyFill="1">
      <alignment/>
      <protection/>
    </xf>
    <xf numFmtId="0" fontId="42" fillId="0" borderId="0" xfId="66" applyFont="1">
      <alignment/>
      <protection/>
    </xf>
    <xf numFmtId="0" fontId="42" fillId="0" borderId="0" xfId="66" applyFont="1" applyFill="1" applyAlignment="1">
      <alignment horizontal="center"/>
      <protection/>
    </xf>
    <xf numFmtId="0" fontId="43" fillId="0" borderId="0" xfId="66" applyFont="1" applyFill="1" applyAlignment="1">
      <alignment vertical="top" wrapText="1"/>
      <protection/>
    </xf>
    <xf numFmtId="0" fontId="42" fillId="0" borderId="10" xfId="66" applyFont="1" applyFill="1" applyBorder="1" applyAlignment="1">
      <alignment horizontal="center"/>
      <protection/>
    </xf>
    <xf numFmtId="0" fontId="42" fillId="0" borderId="10" xfId="66" applyFont="1" applyFill="1" applyBorder="1">
      <alignment/>
      <protection/>
    </xf>
    <xf numFmtId="49" fontId="6" fillId="0" borderId="0" xfId="42" applyNumberFormat="1" applyFont="1" applyFill="1" applyBorder="1" applyAlignment="1" applyProtection="1">
      <alignment horizontal="right"/>
      <protection/>
    </xf>
    <xf numFmtId="49" fontId="6" fillId="0" borderId="0" xfId="42" applyNumberFormat="1" applyFont="1" applyFill="1" applyBorder="1" applyAlignment="1" applyProtection="1">
      <alignment horizontal="right"/>
      <protection/>
    </xf>
    <xf numFmtId="0" fontId="6" fillId="0" borderId="0" xfId="0" applyFont="1" applyFill="1" applyBorder="1" applyAlignment="1">
      <alignment horizontal="center"/>
    </xf>
    <xf numFmtId="0" fontId="9" fillId="0" borderId="0" xfId="0" applyFont="1" applyFill="1" applyBorder="1" applyAlignment="1">
      <alignment vertical="top" wrapText="1"/>
    </xf>
    <xf numFmtId="0" fontId="6" fillId="0" borderId="0" xfId="0" applyFont="1" applyFill="1" applyBorder="1" applyAlignment="1">
      <alignment horizontal="justify" vertical="top" wrapText="1"/>
    </xf>
    <xf numFmtId="3" fontId="6" fillId="0" borderId="0" xfId="42" applyNumberFormat="1" applyFont="1" applyFill="1" applyBorder="1" applyAlignment="1">
      <alignment horizontal="right"/>
    </xf>
    <xf numFmtId="0" fontId="111" fillId="0" borderId="0" xfId="0" applyFont="1" applyFill="1" applyAlignment="1" applyProtection="1">
      <alignment horizontal="justify" vertical="top"/>
      <protection/>
    </xf>
    <xf numFmtId="0" fontId="111" fillId="0" borderId="0" xfId="0" applyFont="1" applyFill="1" applyAlignment="1" applyProtection="1">
      <alignment horizontal="right"/>
      <protection/>
    </xf>
    <xf numFmtId="4" fontId="111" fillId="0" borderId="0" xfId="0" applyNumberFormat="1" applyFont="1" applyFill="1" applyAlignment="1" applyProtection="1">
      <alignment horizontal="right"/>
      <protection/>
    </xf>
    <xf numFmtId="0" fontId="111" fillId="0" borderId="0" xfId="0" applyFont="1" applyFill="1" applyAlignment="1" applyProtection="1">
      <alignment horizontal="left" vertical="top"/>
      <protection/>
    </xf>
    <xf numFmtId="0" fontId="38" fillId="0" borderId="11" xfId="0" applyFont="1" applyFill="1" applyBorder="1" applyAlignment="1" applyProtection="1">
      <alignment horizontal="center" vertical="center" wrapText="1"/>
      <protection/>
    </xf>
    <xf numFmtId="4" fontId="38" fillId="0" borderId="11" xfId="73" applyNumberFormat="1" applyFont="1" applyFill="1" applyBorder="1" applyAlignment="1" applyProtection="1">
      <alignment horizontal="center" vertical="center"/>
      <protection/>
    </xf>
    <xf numFmtId="175" fontId="38" fillId="0" borderId="11" xfId="73" applyNumberFormat="1" applyFont="1" applyFill="1" applyBorder="1" applyAlignment="1" applyProtection="1">
      <alignment horizontal="center" vertical="center" wrapText="1"/>
      <protection/>
    </xf>
    <xf numFmtId="175" fontId="38" fillId="0" borderId="11" xfId="0" applyNumberFormat="1" applyFont="1" applyFill="1" applyBorder="1" applyAlignment="1" applyProtection="1">
      <alignment horizontal="center" vertical="center"/>
      <protection/>
    </xf>
    <xf numFmtId="0" fontId="38" fillId="0" borderId="11" xfId="0" applyFont="1" applyFill="1" applyBorder="1" applyAlignment="1" applyProtection="1">
      <alignment vertical="center" wrapText="1"/>
      <protection/>
    </xf>
    <xf numFmtId="0" fontId="6" fillId="0" borderId="0" xfId="0" applyFont="1" applyFill="1" applyAlignment="1" applyProtection="1">
      <alignment horizontal="justify" vertical="top"/>
      <protection/>
    </xf>
    <xf numFmtId="0" fontId="0" fillId="0" borderId="0" xfId="0" applyFont="1" applyAlignment="1">
      <alignment/>
    </xf>
    <xf numFmtId="0" fontId="6" fillId="0" borderId="0" xfId="0" applyFont="1" applyFill="1" applyAlignment="1" applyProtection="1">
      <alignment horizontal="left" vertical="top" wrapText="1"/>
      <protection/>
    </xf>
    <xf numFmtId="0" fontId="106" fillId="0" borderId="0" xfId="0" applyFont="1" applyFill="1" applyAlignment="1" applyProtection="1">
      <alignment/>
      <protection locked="0"/>
    </xf>
    <xf numFmtId="0" fontId="8" fillId="0" borderId="0" xfId="0" applyFont="1" applyFill="1" applyBorder="1" applyAlignment="1" applyProtection="1">
      <alignment horizontal="justify"/>
      <protection/>
    </xf>
    <xf numFmtId="4" fontId="106" fillId="0" borderId="0" xfId="0" applyNumberFormat="1" applyFont="1" applyFill="1" applyAlignment="1" applyProtection="1">
      <alignment/>
      <protection locked="0"/>
    </xf>
    <xf numFmtId="0" fontId="106" fillId="0" borderId="0" xfId="0" applyFont="1" applyAlignment="1" applyProtection="1">
      <alignment/>
      <protection locked="0"/>
    </xf>
    <xf numFmtId="4" fontId="6" fillId="0" borderId="0" xfId="0" applyNumberFormat="1" applyFont="1" applyFill="1" applyAlignment="1" applyProtection="1">
      <alignment/>
      <protection locked="0"/>
    </xf>
    <xf numFmtId="0" fontId="102" fillId="0" borderId="0" xfId="0" applyFont="1" applyFill="1" applyAlignment="1" applyProtection="1">
      <alignment/>
      <protection locked="0"/>
    </xf>
    <xf numFmtId="0" fontId="0" fillId="0" borderId="0" xfId="0" applyAlignment="1" applyProtection="1">
      <alignment/>
      <protection locked="0"/>
    </xf>
    <xf numFmtId="0" fontId="6" fillId="0" borderId="0" xfId="0" applyFont="1" applyFill="1" applyAlignment="1" applyProtection="1">
      <alignment/>
      <protection locked="0"/>
    </xf>
    <xf numFmtId="0" fontId="106" fillId="0" borderId="0" xfId="0" applyFont="1" applyAlignment="1" applyProtection="1">
      <alignment horizontal="left"/>
      <protection locked="0"/>
    </xf>
    <xf numFmtId="4" fontId="6" fillId="0" borderId="0" xfId="65" applyNumberFormat="1" applyFont="1" applyProtection="1">
      <alignment/>
      <protection locked="0"/>
    </xf>
    <xf numFmtId="0" fontId="44" fillId="0" borderId="0" xfId="66" applyFont="1" applyFill="1" applyAlignment="1" applyProtection="1">
      <alignment horizontal="center" vertical="top" wrapText="1"/>
      <protection/>
    </xf>
    <xf numFmtId="0" fontId="42" fillId="0" borderId="0" xfId="66" applyFont="1" applyFill="1" applyAlignment="1" applyProtection="1">
      <alignment horizontal="center" vertical="top"/>
      <protection/>
    </xf>
    <xf numFmtId="0" fontId="42" fillId="0" borderId="0" xfId="66" applyNumberFormat="1" applyFont="1" applyFill="1" applyAlignment="1" applyProtection="1">
      <alignment horizontal="justify" vertical="justify" wrapText="1"/>
      <protection/>
    </xf>
    <xf numFmtId="0" fontId="42" fillId="0" borderId="0" xfId="66" applyFont="1" applyFill="1" applyBorder="1" applyAlignment="1" applyProtection="1">
      <alignment horizontal="center" vertical="center" wrapText="1"/>
      <protection/>
    </xf>
    <xf numFmtId="0" fontId="42" fillId="0" borderId="0" xfId="66" applyFont="1" applyFill="1" applyAlignment="1" applyProtection="1">
      <alignment vertical="top" wrapText="1"/>
      <protection/>
    </xf>
    <xf numFmtId="0" fontId="42" fillId="0" borderId="0" xfId="66" applyFont="1" applyFill="1" applyAlignment="1" applyProtection="1">
      <alignment horizontal="justify" vertical="justify" wrapText="1"/>
      <protection/>
    </xf>
    <xf numFmtId="0" fontId="43" fillId="0" borderId="0" xfId="66" applyFont="1" applyFill="1" applyAlignment="1" applyProtection="1">
      <alignment horizontal="center" vertical="top"/>
      <protection/>
    </xf>
    <xf numFmtId="0" fontId="43" fillId="0" borderId="0" xfId="66" applyFont="1" applyFill="1" applyAlignment="1" applyProtection="1">
      <alignment horizontal="justify" vertical="justify" wrapText="1"/>
      <protection/>
    </xf>
    <xf numFmtId="0" fontId="42" fillId="0" borderId="0" xfId="66" applyFill="1" applyAlignment="1" applyProtection="1">
      <alignment vertical="top" wrapText="1"/>
      <protection/>
    </xf>
    <xf numFmtId="0" fontId="42" fillId="0" borderId="0" xfId="66" applyFont="1" applyFill="1" applyBorder="1" applyAlignment="1" applyProtection="1">
      <alignment horizontal="center"/>
      <protection/>
    </xf>
    <xf numFmtId="0" fontId="42" fillId="0" borderId="0" xfId="66" applyFont="1" applyFill="1" applyBorder="1" applyProtection="1">
      <alignment/>
      <protection/>
    </xf>
    <xf numFmtId="0" fontId="42" fillId="0" borderId="0" xfId="66" applyFill="1" applyAlignment="1" applyProtection="1">
      <alignment horizontal="justify" vertical="top" wrapText="1"/>
      <protection/>
    </xf>
    <xf numFmtId="0" fontId="43" fillId="0" borderId="0" xfId="66" applyFont="1" applyFill="1" applyAlignment="1" applyProtection="1">
      <alignment horizontal="justify" vertical="top" wrapText="1"/>
      <protection/>
    </xf>
    <xf numFmtId="0" fontId="42" fillId="0" borderId="0" xfId="66" applyFont="1" applyFill="1" applyAlignment="1" applyProtection="1">
      <alignment horizontal="justify" vertical="top" wrapText="1"/>
      <protection/>
    </xf>
    <xf numFmtId="4" fontId="42" fillId="0" borderId="0" xfId="66" applyNumberFormat="1" applyFont="1" applyFill="1" applyBorder="1" applyAlignment="1" applyProtection="1">
      <alignment horizontal="right"/>
      <protection/>
    </xf>
    <xf numFmtId="0" fontId="112" fillId="0" borderId="0" xfId="66" applyFont="1" applyFill="1" applyAlignment="1" applyProtection="1">
      <alignment horizontal="center" vertical="top"/>
      <protection/>
    </xf>
    <xf numFmtId="0" fontId="112" fillId="0" borderId="0" xfId="66" applyFont="1" applyFill="1" applyAlignment="1" applyProtection="1">
      <alignment horizontal="justify" vertical="top" wrapText="1"/>
      <protection/>
    </xf>
    <xf numFmtId="2" fontId="18" fillId="0" borderId="0" xfId="66" applyNumberFormat="1" applyFont="1" applyFill="1" applyBorder="1" applyAlignment="1" applyProtection="1">
      <alignment horizontal="center" wrapText="1"/>
      <protection/>
    </xf>
    <xf numFmtId="0" fontId="18" fillId="0" borderId="0" xfId="66" applyFont="1" applyFill="1" applyBorder="1" applyAlignment="1" applyProtection="1">
      <alignment horizontal="center"/>
      <protection/>
    </xf>
    <xf numFmtId="0" fontId="84" fillId="0" borderId="0" xfId="66" applyFont="1" applyFill="1" applyBorder="1" applyAlignment="1" applyProtection="1">
      <alignment vertical="center" wrapText="1"/>
      <protection/>
    </xf>
    <xf numFmtId="4" fontId="18" fillId="0" borderId="0" xfId="66" applyNumberFormat="1" applyFont="1" applyFill="1" applyBorder="1" applyAlignment="1" applyProtection="1">
      <alignment horizontal="center"/>
      <protection/>
    </xf>
    <xf numFmtId="49" fontId="43" fillId="0" borderId="12" xfId="66" applyNumberFormat="1" applyFont="1" applyFill="1" applyBorder="1" applyAlignment="1" applyProtection="1">
      <alignment horizontal="justify" vertical="top" wrapText="1"/>
      <protection/>
    </xf>
    <xf numFmtId="49" fontId="42" fillId="0" borderId="13" xfId="66" applyNumberFormat="1" applyFont="1" applyFill="1" applyBorder="1" applyAlignment="1" applyProtection="1">
      <alignment horizontal="center" wrapText="1"/>
      <protection/>
    </xf>
    <xf numFmtId="1" fontId="42" fillId="0" borderId="13" xfId="66" applyNumberFormat="1" applyFont="1" applyFill="1" applyBorder="1" applyAlignment="1" applyProtection="1">
      <alignment horizontal="center" wrapText="1"/>
      <protection/>
    </xf>
    <xf numFmtId="4" fontId="42" fillId="0" borderId="13" xfId="66" applyNumberFormat="1" applyFont="1" applyFill="1" applyBorder="1" applyAlignment="1" applyProtection="1">
      <alignment horizontal="right"/>
      <protection/>
    </xf>
    <xf numFmtId="4" fontId="43" fillId="0" borderId="14" xfId="66" applyNumberFormat="1" applyFont="1" applyFill="1" applyBorder="1" applyAlignment="1" applyProtection="1">
      <alignment horizontal="right"/>
      <protection/>
    </xf>
    <xf numFmtId="0" fontId="113" fillId="0" borderId="0" xfId="66" applyFont="1" applyFill="1" applyAlignment="1" applyProtection="1">
      <alignment horizontal="center" vertical="top"/>
      <protection/>
    </xf>
    <xf numFmtId="0" fontId="42" fillId="0" borderId="0" xfId="66" applyFont="1" applyFill="1" applyAlignment="1" applyProtection="1">
      <alignment horizontal="center" vertical="top"/>
      <protection/>
    </xf>
    <xf numFmtId="0" fontId="42" fillId="0" borderId="0" xfId="66" applyFont="1" applyFill="1" applyAlignment="1" applyProtection="1">
      <alignment horizontal="left" vertical="top" wrapText="1"/>
      <protection/>
    </xf>
    <xf numFmtId="0" fontId="42" fillId="0" borderId="0" xfId="66" applyFont="1" applyFill="1" applyBorder="1" applyAlignment="1" applyProtection="1">
      <alignment horizontal="center"/>
      <protection/>
    </xf>
    <xf numFmtId="4" fontId="42" fillId="0" borderId="0" xfId="66" applyNumberFormat="1" applyFont="1" applyFill="1" applyBorder="1" applyAlignment="1" applyProtection="1">
      <alignment horizontal="right"/>
      <protection/>
    </xf>
    <xf numFmtId="0" fontId="43" fillId="0" borderId="0" xfId="66" applyFont="1" applyFill="1" applyAlignment="1" applyProtection="1">
      <alignment horizontal="center" vertical="top"/>
      <protection/>
    </xf>
    <xf numFmtId="0" fontId="42" fillId="0" borderId="0" xfId="66" applyFont="1" applyFill="1" applyAlignment="1" applyProtection="1">
      <alignment horizontal="justify" vertical="top" wrapText="1"/>
      <protection/>
    </xf>
    <xf numFmtId="0" fontId="112" fillId="0" borderId="0" xfId="66" applyFont="1" applyFill="1" applyAlignment="1" applyProtection="1">
      <alignment horizontal="justify" vertical="top" wrapText="1"/>
      <protection/>
    </xf>
    <xf numFmtId="0" fontId="114" fillId="0" borderId="0" xfId="66" applyFont="1" applyFill="1" applyAlignment="1" applyProtection="1">
      <alignment horizontal="justify" vertical="top" wrapText="1"/>
      <protection/>
    </xf>
    <xf numFmtId="0" fontId="42" fillId="0" borderId="0" xfId="66" applyNumberFormat="1" applyFont="1" applyFill="1" applyAlignment="1" applyProtection="1">
      <alignment horizontal="justify" vertical="top" wrapText="1"/>
      <protection/>
    </xf>
    <xf numFmtId="0" fontId="112" fillId="0" borderId="0" xfId="66" applyNumberFormat="1" applyFont="1" applyFill="1" applyAlignment="1" applyProtection="1">
      <alignment horizontal="justify" vertical="top" wrapText="1"/>
      <protection/>
    </xf>
    <xf numFmtId="0" fontId="42" fillId="0" borderId="15" xfId="66" applyFont="1" applyFill="1" applyBorder="1" applyAlignment="1" applyProtection="1">
      <alignment horizontal="justify" vertical="top" wrapText="1"/>
      <protection/>
    </xf>
    <xf numFmtId="0" fontId="42" fillId="0" borderId="15" xfId="66" applyFont="1" applyFill="1" applyBorder="1" applyAlignment="1" applyProtection="1">
      <alignment horizontal="center"/>
      <protection/>
    </xf>
    <xf numFmtId="4" fontId="42" fillId="0" borderId="15" xfId="66" applyNumberFormat="1" applyFont="1" applyFill="1" applyBorder="1" applyProtection="1">
      <alignment/>
      <protection/>
    </xf>
    <xf numFmtId="0" fontId="42" fillId="0" borderId="0" xfId="66" applyFont="1" applyFill="1" applyBorder="1" applyAlignment="1" applyProtection="1">
      <alignment horizontal="center" vertical="top"/>
      <protection/>
    </xf>
    <xf numFmtId="4" fontId="42" fillId="0" borderId="0" xfId="66" applyNumberFormat="1" applyFont="1" applyFill="1" applyBorder="1" applyProtection="1">
      <alignment/>
      <protection/>
    </xf>
    <xf numFmtId="0" fontId="112" fillId="0" borderId="0" xfId="66" applyFont="1" applyFill="1" applyBorder="1" applyAlignment="1" applyProtection="1">
      <alignment horizontal="center" vertical="top"/>
      <protection/>
    </xf>
    <xf numFmtId="0" fontId="112" fillId="0" borderId="0" xfId="66" applyNumberFormat="1" applyFont="1" applyFill="1" applyBorder="1" applyAlignment="1" applyProtection="1">
      <alignment horizontal="justify" vertical="top" wrapText="1"/>
      <protection/>
    </xf>
    <xf numFmtId="0" fontId="42" fillId="0" borderId="0" xfId="66" applyNumberFormat="1" applyFont="1" applyFill="1" applyBorder="1" applyAlignment="1" applyProtection="1">
      <alignment horizontal="justify" vertical="top" wrapText="1"/>
      <protection/>
    </xf>
    <xf numFmtId="0" fontId="42" fillId="0" borderId="0" xfId="66" applyNumberFormat="1" applyFill="1" applyBorder="1" applyAlignment="1" applyProtection="1">
      <alignment horizontal="justify" vertical="top" wrapText="1"/>
      <protection/>
    </xf>
    <xf numFmtId="0" fontId="43" fillId="0" borderId="12" xfId="66" applyNumberFormat="1" applyFont="1" applyFill="1" applyBorder="1" applyAlignment="1" applyProtection="1">
      <alignment horizontal="justify" vertical="top" wrapText="1"/>
      <protection/>
    </xf>
    <xf numFmtId="0" fontId="42" fillId="0" borderId="13" xfId="66" applyFont="1" applyFill="1" applyBorder="1" applyAlignment="1" applyProtection="1">
      <alignment horizontal="center"/>
      <protection/>
    </xf>
    <xf numFmtId="0" fontId="43" fillId="0" borderId="0" xfId="66" applyNumberFormat="1" applyFont="1" applyFill="1" applyBorder="1" applyAlignment="1" applyProtection="1">
      <alignment horizontal="justify" vertical="top" wrapText="1"/>
      <protection/>
    </xf>
    <xf numFmtId="4" fontId="43" fillId="0" borderId="0" xfId="66" applyNumberFormat="1" applyFont="1" applyFill="1" applyBorder="1" applyAlignment="1" applyProtection="1">
      <alignment horizontal="right"/>
      <protection/>
    </xf>
    <xf numFmtId="0" fontId="42" fillId="0" borderId="0" xfId="66" applyFill="1" applyBorder="1" applyAlignment="1" applyProtection="1">
      <alignment horizontal="justify" vertical="top" wrapText="1"/>
      <protection/>
    </xf>
    <xf numFmtId="0" fontId="42" fillId="0" borderId="0" xfId="66" applyFill="1" applyProtection="1">
      <alignment/>
      <protection/>
    </xf>
    <xf numFmtId="0" fontId="43" fillId="0" borderId="0" xfId="66" applyFont="1" applyFill="1" applyBorder="1" applyAlignment="1" applyProtection="1">
      <alignment horizontal="center"/>
      <protection/>
    </xf>
    <xf numFmtId="4" fontId="43" fillId="0" borderId="0" xfId="66" applyNumberFormat="1" applyFont="1" applyFill="1" applyBorder="1" applyAlignment="1" applyProtection="1">
      <alignment horizontal="right"/>
      <protection/>
    </xf>
    <xf numFmtId="0" fontId="42" fillId="0" borderId="15" xfId="66" applyFont="1" applyFill="1" applyBorder="1" applyAlignment="1" applyProtection="1">
      <alignment horizontal="left"/>
      <protection/>
    </xf>
    <xf numFmtId="0" fontId="43" fillId="0" borderId="15" xfId="66" applyFont="1" applyFill="1" applyBorder="1" applyAlignment="1" applyProtection="1">
      <alignment horizontal="center"/>
      <protection/>
    </xf>
    <xf numFmtId="4" fontId="43" fillId="0" borderId="15" xfId="66" applyNumberFormat="1" applyFont="1" applyFill="1" applyBorder="1" applyAlignment="1" applyProtection="1">
      <alignment horizontal="right"/>
      <protection/>
    </xf>
    <xf numFmtId="0" fontId="43" fillId="0" borderId="0" xfId="66" applyFont="1" applyFill="1" applyAlignment="1" applyProtection="1">
      <alignment horizontal="justify" vertical="top" wrapText="1"/>
      <protection/>
    </xf>
    <xf numFmtId="0" fontId="42" fillId="0" borderId="0" xfId="66" applyFont="1" applyFill="1" applyAlignment="1" applyProtection="1">
      <alignment horizontal="center"/>
      <protection/>
    </xf>
    <xf numFmtId="4" fontId="42" fillId="0" borderId="0" xfId="66" applyNumberFormat="1" applyFont="1" applyFill="1" applyAlignment="1" applyProtection="1">
      <alignment horizontal="right"/>
      <protection/>
    </xf>
    <xf numFmtId="0" fontId="43" fillId="0" borderId="12" xfId="66" applyFont="1" applyFill="1" applyBorder="1" applyAlignment="1" applyProtection="1">
      <alignment vertical="top" wrapText="1"/>
      <protection/>
    </xf>
    <xf numFmtId="0" fontId="44" fillId="0" borderId="0" xfId="66" applyFont="1" applyFill="1" applyAlignment="1" applyProtection="1">
      <alignment vertical="top" wrapText="1"/>
      <protection/>
    </xf>
    <xf numFmtId="0" fontId="43" fillId="0" borderId="16" xfId="66" applyFont="1" applyFill="1" applyBorder="1" applyAlignment="1" applyProtection="1">
      <alignment horizontal="center" vertical="top"/>
      <protection/>
    </xf>
    <xf numFmtId="0" fontId="44" fillId="0" borderId="17" xfId="66" applyFont="1" applyFill="1" applyBorder="1" applyAlignment="1" applyProtection="1">
      <alignment vertical="top" wrapText="1"/>
      <protection/>
    </xf>
    <xf numFmtId="0" fontId="42" fillId="0" borderId="17" xfId="66" applyFont="1" applyFill="1" applyBorder="1" applyAlignment="1" applyProtection="1">
      <alignment horizontal="center"/>
      <protection/>
    </xf>
    <xf numFmtId="4" fontId="42" fillId="0" borderId="17" xfId="66" applyNumberFormat="1" applyFont="1" applyFill="1" applyBorder="1" applyAlignment="1" applyProtection="1">
      <alignment horizontal="right"/>
      <protection/>
    </xf>
    <xf numFmtId="4" fontId="42" fillId="0" borderId="18" xfId="66" applyNumberFormat="1" applyFont="1" applyFill="1" applyBorder="1" applyAlignment="1" applyProtection="1">
      <alignment horizontal="right"/>
      <protection/>
    </xf>
    <xf numFmtId="0" fontId="43" fillId="0" borderId="19" xfId="66" applyFont="1" applyFill="1" applyBorder="1" applyAlignment="1" applyProtection="1">
      <alignment horizontal="center" vertical="top"/>
      <protection/>
    </xf>
    <xf numFmtId="0" fontId="44" fillId="0" borderId="0" xfId="66" applyFont="1" applyFill="1" applyBorder="1" applyAlignment="1" applyProtection="1">
      <alignment vertical="top" wrapText="1"/>
      <protection/>
    </xf>
    <xf numFmtId="4" fontId="42" fillId="0" borderId="20" xfId="66" applyNumberFormat="1" applyFont="1" applyFill="1" applyBorder="1" applyAlignment="1" applyProtection="1">
      <alignment horizontal="right"/>
      <protection/>
    </xf>
    <xf numFmtId="0" fontId="42" fillId="0" borderId="0" xfId="66" applyFill="1" applyBorder="1" applyAlignment="1" applyProtection="1">
      <alignment vertical="top" wrapText="1"/>
      <protection/>
    </xf>
    <xf numFmtId="0" fontId="43" fillId="0" borderId="0" xfId="66" applyFont="1" applyFill="1" applyBorder="1" applyAlignment="1" applyProtection="1">
      <alignment vertical="top" wrapText="1"/>
      <protection/>
    </xf>
    <xf numFmtId="0" fontId="43" fillId="0" borderId="15" xfId="66" applyFont="1" applyFill="1" applyBorder="1" applyAlignment="1" applyProtection="1">
      <alignment horizontal="center"/>
      <protection/>
    </xf>
    <xf numFmtId="4" fontId="42" fillId="0" borderId="15" xfId="66" applyNumberFormat="1" applyFont="1" applyFill="1" applyBorder="1" applyAlignment="1" applyProtection="1">
      <alignment horizontal="right"/>
      <protection/>
    </xf>
    <xf numFmtId="4" fontId="43" fillId="0" borderId="21" xfId="66" applyNumberFormat="1" applyFont="1" applyFill="1" applyBorder="1" applyAlignment="1" applyProtection="1">
      <alignment horizontal="right"/>
      <protection/>
    </xf>
    <xf numFmtId="0" fontId="43" fillId="0" borderId="22" xfId="66" applyFont="1" applyFill="1" applyBorder="1" applyAlignment="1" applyProtection="1">
      <alignment horizontal="center" vertical="top"/>
      <protection/>
    </xf>
    <xf numFmtId="0" fontId="42" fillId="0" borderId="23" xfId="66" applyFill="1" applyBorder="1" applyAlignment="1" applyProtection="1">
      <alignment vertical="top" wrapText="1"/>
      <protection/>
    </xf>
    <xf numFmtId="0" fontId="43" fillId="0" borderId="23" xfId="66" applyFont="1" applyFill="1" applyBorder="1" applyAlignment="1" applyProtection="1">
      <alignment horizontal="center"/>
      <protection/>
    </xf>
    <xf numFmtId="0" fontId="42" fillId="0" borderId="23" xfId="66" applyFont="1" applyFill="1" applyBorder="1" applyAlignment="1" applyProtection="1">
      <alignment horizontal="center"/>
      <protection/>
    </xf>
    <xf numFmtId="4" fontId="42" fillId="0" borderId="23" xfId="66" applyNumberFormat="1" applyFont="1" applyFill="1" applyBorder="1" applyAlignment="1" applyProtection="1">
      <alignment horizontal="right"/>
      <protection/>
    </xf>
    <xf numFmtId="4" fontId="42" fillId="0" borderId="24" xfId="66" applyNumberFormat="1" applyFont="1" applyFill="1" applyBorder="1" applyAlignment="1" applyProtection="1">
      <alignment horizontal="right"/>
      <protection/>
    </xf>
    <xf numFmtId="0" fontId="42" fillId="0" borderId="0" xfId="66" applyFont="1" applyFill="1" applyProtection="1">
      <alignment/>
      <protection/>
    </xf>
    <xf numFmtId="0" fontId="42" fillId="0" borderId="0" xfId="66" applyFont="1" applyFill="1" applyBorder="1" applyProtection="1">
      <alignment/>
      <protection locked="0"/>
    </xf>
    <xf numFmtId="4" fontId="42" fillId="0" borderId="13" xfId="66" applyNumberFormat="1" applyFont="1" applyFill="1" applyBorder="1" applyAlignment="1" applyProtection="1">
      <alignment horizontal="right"/>
      <protection locked="0"/>
    </xf>
    <xf numFmtId="4" fontId="42" fillId="0" borderId="0" xfId="66" applyNumberFormat="1" applyFont="1" applyFill="1" applyBorder="1" applyAlignment="1" applyProtection="1">
      <alignment horizontal="right"/>
      <protection locked="0"/>
    </xf>
    <xf numFmtId="4" fontId="42" fillId="0" borderId="15" xfId="66" applyNumberFormat="1" applyFont="1" applyFill="1" applyBorder="1" applyProtection="1">
      <alignment/>
      <protection locked="0"/>
    </xf>
    <xf numFmtId="4" fontId="42" fillId="0" borderId="0" xfId="66" applyNumberFormat="1" applyFont="1" applyFill="1" applyBorder="1" applyProtection="1">
      <alignment/>
      <protection locked="0"/>
    </xf>
    <xf numFmtId="4" fontId="43" fillId="0" borderId="0" xfId="66" applyNumberFormat="1" applyFont="1" applyFill="1" applyBorder="1" applyAlignment="1" applyProtection="1">
      <alignment horizontal="right"/>
      <protection locked="0"/>
    </xf>
    <xf numFmtId="4" fontId="43" fillId="0" borderId="15" xfId="66" applyNumberFormat="1" applyFont="1" applyFill="1" applyBorder="1" applyAlignment="1" applyProtection="1">
      <alignment horizontal="right"/>
      <protection locked="0"/>
    </xf>
    <xf numFmtId="0" fontId="9" fillId="0" borderId="0" xfId="0" applyFont="1" applyFill="1" applyBorder="1" applyAlignment="1" applyProtection="1">
      <alignment vertical="top" wrapText="1"/>
      <protection/>
    </xf>
    <xf numFmtId="0" fontId="102" fillId="0" borderId="0" xfId="0" applyFont="1" applyFill="1" applyAlignment="1" applyProtection="1">
      <alignment horizontal="justify" vertical="top" wrapText="1"/>
      <protection/>
    </xf>
    <xf numFmtId="0" fontId="105" fillId="0" borderId="0" xfId="0" applyFont="1" applyFill="1" applyAlignment="1" applyProtection="1">
      <alignment horizontal="justify" vertical="top" wrapText="1"/>
      <protection/>
    </xf>
    <xf numFmtId="0" fontId="106" fillId="0" borderId="0" xfId="0" applyFont="1" applyFill="1" applyAlignment="1" applyProtection="1">
      <alignment horizontal="justify" vertical="top" wrapText="1"/>
      <protection/>
    </xf>
    <xf numFmtId="0" fontId="106" fillId="0" borderId="0" xfId="0" applyFont="1" applyAlignment="1" applyProtection="1">
      <alignment horizontal="justify" vertical="top" wrapText="1"/>
      <protection/>
    </xf>
    <xf numFmtId="0" fontId="109" fillId="0" borderId="0" xfId="0" applyFont="1" applyFill="1" applyAlignment="1" applyProtection="1">
      <alignment horizontal="justify" vertical="top" wrapText="1"/>
      <protection/>
    </xf>
    <xf numFmtId="0" fontId="0" fillId="0" borderId="0" xfId="0" applyFont="1" applyAlignment="1" applyProtection="1">
      <alignment/>
      <protection locked="0"/>
    </xf>
    <xf numFmtId="4" fontId="42" fillId="0" borderId="0" xfId="66" applyNumberFormat="1" applyFont="1" applyFill="1" applyBorder="1" applyAlignment="1" applyProtection="1">
      <alignment horizontal="center"/>
      <protection locked="0"/>
    </xf>
    <xf numFmtId="4" fontId="42" fillId="0" borderId="0" xfId="66" applyNumberFormat="1" applyFont="1" applyFill="1" applyBorder="1" applyAlignment="1" applyProtection="1">
      <alignment horizontal="center"/>
      <protection/>
    </xf>
    <xf numFmtId="0" fontId="55" fillId="0" borderId="0" xfId="66" applyFont="1" applyFill="1" applyAlignment="1" applyProtection="1">
      <alignment horizontal="justify" vertical="top" wrapText="1"/>
      <protection/>
    </xf>
    <xf numFmtId="0" fontId="18" fillId="0" borderId="0" xfId="66" applyFont="1" applyFill="1" applyBorder="1" applyAlignment="1" applyProtection="1">
      <alignment horizontal="center"/>
      <protection/>
    </xf>
    <xf numFmtId="4" fontId="18" fillId="0" borderId="0" xfId="66" applyNumberFormat="1" applyFont="1" applyFill="1" applyBorder="1" applyAlignment="1" applyProtection="1">
      <alignment horizontal="center"/>
      <protection/>
    </xf>
    <xf numFmtId="4" fontId="18" fillId="0" borderId="0" xfId="66" applyNumberFormat="1" applyFont="1" applyFill="1" applyBorder="1" applyAlignment="1" applyProtection="1">
      <alignment horizontal="center"/>
      <protection locked="0"/>
    </xf>
    <xf numFmtId="4" fontId="18" fillId="0" borderId="0" xfId="63" applyNumberFormat="1" applyFont="1" applyFill="1" applyBorder="1" applyAlignment="1" applyProtection="1">
      <alignment horizontal="center"/>
      <protection/>
    </xf>
    <xf numFmtId="0" fontId="18" fillId="0" borderId="15" xfId="66" applyFont="1" applyFill="1" applyBorder="1" applyAlignment="1" applyProtection="1">
      <alignment horizontal="center"/>
      <protection/>
    </xf>
    <xf numFmtId="4" fontId="18" fillId="0" borderId="15" xfId="66" applyNumberFormat="1" applyFont="1" applyFill="1" applyBorder="1" applyAlignment="1" applyProtection="1">
      <alignment horizontal="center"/>
      <protection/>
    </xf>
    <xf numFmtId="4" fontId="18" fillId="0" borderId="15" xfId="66" applyNumberFormat="1" applyFont="1" applyFill="1" applyBorder="1" applyAlignment="1" applyProtection="1">
      <alignment horizontal="center"/>
      <protection locked="0"/>
    </xf>
    <xf numFmtId="4" fontId="18" fillId="0" borderId="15" xfId="63" applyNumberFormat="1" applyFont="1" applyFill="1" applyBorder="1" applyAlignment="1" applyProtection="1">
      <alignment horizontal="center"/>
      <protection/>
    </xf>
    <xf numFmtId="0" fontId="18" fillId="0" borderId="0" xfId="66" applyFont="1" applyFill="1" applyBorder="1" applyAlignment="1" applyProtection="1">
      <alignment wrapText="1"/>
      <protection/>
    </xf>
    <xf numFmtId="0" fontId="42" fillId="0" borderId="0" xfId="66" applyNumberFormat="1" applyFont="1" applyFill="1" applyBorder="1" applyAlignment="1" applyProtection="1">
      <alignment horizontal="center" wrapText="1"/>
      <protection/>
    </xf>
    <xf numFmtId="0" fontId="42" fillId="0" borderId="0" xfId="66" applyNumberFormat="1" applyFont="1" applyFill="1" applyBorder="1" applyAlignment="1" applyProtection="1">
      <alignment horizontal="center" wrapText="1"/>
      <protection locked="0"/>
    </xf>
    <xf numFmtId="0" fontId="43" fillId="0" borderId="0" xfId="66" applyFont="1" applyFill="1" applyAlignment="1" applyProtection="1">
      <alignment vertical="top" wrapText="1"/>
      <protection/>
    </xf>
    <xf numFmtId="0" fontId="42" fillId="0" borderId="10" xfId="66" applyFont="1" applyFill="1" applyBorder="1" applyAlignment="1" applyProtection="1">
      <alignment horizontal="center"/>
      <protection/>
    </xf>
    <xf numFmtId="0" fontId="42" fillId="0" borderId="10" xfId="66" applyFont="1" applyFill="1" applyBorder="1" applyProtection="1">
      <alignment/>
      <protection/>
    </xf>
    <xf numFmtId="4" fontId="111" fillId="0" borderId="0" xfId="0" applyNumberFormat="1" applyFont="1" applyFill="1" applyAlignment="1" applyProtection="1">
      <alignment/>
      <protection locked="0"/>
    </xf>
    <xf numFmtId="4" fontId="111" fillId="0" borderId="0" xfId="0" applyNumberFormat="1" applyFont="1" applyFill="1" applyAlignment="1" applyProtection="1">
      <alignment/>
      <protection/>
    </xf>
    <xf numFmtId="0" fontId="102" fillId="0" borderId="0" xfId="0" applyFont="1" applyFill="1" applyBorder="1" applyAlignment="1" applyProtection="1">
      <alignment horizontal="justify" vertical="top"/>
      <protection/>
    </xf>
    <xf numFmtId="4" fontId="42" fillId="0" borderId="0" xfId="66" applyNumberFormat="1" applyFont="1" applyFill="1" applyAlignment="1" applyProtection="1">
      <alignment horizontal="right"/>
      <protection locked="0"/>
    </xf>
    <xf numFmtId="0" fontId="111" fillId="0" borderId="0" xfId="0" applyFont="1" applyFill="1" applyAlignment="1" applyProtection="1">
      <alignment horizontal="justify" vertical="top" wrapText="1"/>
      <protection/>
    </xf>
    <xf numFmtId="4" fontId="6" fillId="0" borderId="0" xfId="0" applyNumberFormat="1" applyFont="1" applyFill="1" applyBorder="1" applyAlignment="1" applyProtection="1">
      <alignment horizontal="right"/>
      <protection/>
    </xf>
    <xf numFmtId="4" fontId="8" fillId="0" borderId="0" xfId="0" applyNumberFormat="1" applyFont="1" applyFill="1" applyBorder="1" applyAlignment="1" applyProtection="1">
      <alignment horizontal="justify"/>
      <protection/>
    </xf>
    <xf numFmtId="4" fontId="6" fillId="0" borderId="0" xfId="0" applyNumberFormat="1" applyFont="1" applyFill="1" applyBorder="1" applyAlignment="1" applyProtection="1">
      <alignment horizontal="right" vertical="center"/>
      <protection/>
    </xf>
    <xf numFmtId="4" fontId="6" fillId="0" borderId="0" xfId="0" applyNumberFormat="1" applyFont="1" applyFill="1" applyBorder="1" applyAlignment="1" applyProtection="1">
      <alignment horizontal="right"/>
      <protection/>
    </xf>
    <xf numFmtId="4" fontId="6" fillId="0" borderId="0" xfId="0" applyNumberFormat="1" applyFont="1" applyFill="1" applyAlignment="1" applyProtection="1">
      <alignment horizontal="justify" vertical="top" wrapText="1"/>
      <protection/>
    </xf>
    <xf numFmtId="4" fontId="6" fillId="0" borderId="0" xfId="0" applyNumberFormat="1" applyFont="1" applyFill="1" applyAlignment="1" applyProtection="1">
      <alignment horizontal="justify" vertical="top" wrapText="1"/>
      <protection/>
    </xf>
    <xf numFmtId="4" fontId="7" fillId="0" borderId="0" xfId="0" applyNumberFormat="1" applyFont="1" applyFill="1" applyBorder="1" applyAlignment="1" applyProtection="1">
      <alignment horizontal="right"/>
      <protection/>
    </xf>
    <xf numFmtId="4" fontId="6" fillId="0" borderId="0" xfId="0" applyNumberFormat="1" applyFont="1" applyFill="1" applyBorder="1" applyAlignment="1" applyProtection="1">
      <alignment horizontal="center" vertical="top" wrapText="1"/>
      <protection/>
    </xf>
    <xf numFmtId="4" fontId="6" fillId="0" borderId="0" xfId="0" applyNumberFormat="1" applyFont="1" applyFill="1" applyBorder="1" applyAlignment="1" applyProtection="1">
      <alignment horizontal="justify"/>
      <protection/>
    </xf>
    <xf numFmtId="4" fontId="6" fillId="0" borderId="0" xfId="0" applyNumberFormat="1" applyFont="1" applyFill="1" applyBorder="1" applyAlignment="1" applyProtection="1">
      <alignment/>
      <protection/>
    </xf>
    <xf numFmtId="4" fontId="6" fillId="0" borderId="0" xfId="0" applyNumberFormat="1" applyFont="1" applyFill="1" applyBorder="1" applyAlignment="1" applyProtection="1">
      <alignment horizontal="right" vertical="top" wrapText="1"/>
      <protection/>
    </xf>
    <xf numFmtId="4" fontId="106" fillId="0" borderId="0" xfId="0" applyNumberFormat="1" applyFont="1" applyAlignment="1" applyProtection="1">
      <alignment horizontal="justify"/>
      <protection/>
    </xf>
    <xf numFmtId="4" fontId="111" fillId="0" borderId="0" xfId="0" applyNumberFormat="1" applyFont="1" applyFill="1" applyBorder="1" applyAlignment="1" applyProtection="1">
      <alignment/>
      <protection/>
    </xf>
    <xf numFmtId="4" fontId="6" fillId="0" borderId="0" xfId="0" applyNumberFormat="1" applyFont="1" applyFill="1" applyBorder="1" applyAlignment="1" applyProtection="1">
      <alignment horizontal="right" wrapText="1"/>
      <protection/>
    </xf>
    <xf numFmtId="4" fontId="7" fillId="0" borderId="0" xfId="0" applyNumberFormat="1" applyFont="1" applyFill="1" applyBorder="1" applyAlignment="1" applyProtection="1">
      <alignment horizontal="right" vertical="top" wrapText="1"/>
      <protection/>
    </xf>
    <xf numFmtId="4" fontId="6" fillId="0" borderId="0" xfId="42" applyNumberFormat="1" applyFont="1" applyFill="1" applyBorder="1" applyAlignment="1" applyProtection="1">
      <alignment horizontal="center" vertical="top" wrapText="1"/>
      <protection/>
    </xf>
    <xf numFmtId="4" fontId="6" fillId="0" borderId="0" xfId="42" applyNumberFormat="1" applyFont="1" applyFill="1" applyBorder="1" applyAlignment="1" applyProtection="1">
      <alignment horizontal="right" vertical="top" wrapText="1"/>
      <protection/>
    </xf>
    <xf numFmtId="4" fontId="6" fillId="0" borderId="0" xfId="42" applyNumberFormat="1" applyFont="1" applyFill="1" applyBorder="1" applyAlignment="1" applyProtection="1">
      <alignment horizontal="right" vertical="top"/>
      <protection/>
    </xf>
    <xf numFmtId="4" fontId="7" fillId="0" borderId="0" xfId="0" applyNumberFormat="1" applyFont="1" applyFill="1" applyBorder="1" applyAlignment="1" applyProtection="1">
      <alignment horizontal="right" vertical="top"/>
      <protection/>
    </xf>
    <xf numFmtId="4" fontId="7" fillId="0" borderId="0" xfId="0" applyNumberFormat="1" applyFont="1" applyFill="1" applyBorder="1" applyAlignment="1" applyProtection="1">
      <alignment vertical="top"/>
      <protection/>
    </xf>
    <xf numFmtId="4" fontId="13" fillId="0" borderId="0" xfId="42" applyNumberFormat="1" applyFont="1" applyFill="1" applyBorder="1" applyAlignment="1" applyProtection="1">
      <alignment horizontal="right" vertical="top"/>
      <protection/>
    </xf>
    <xf numFmtId="4" fontId="13" fillId="0" borderId="0" xfId="0" applyNumberFormat="1" applyFont="1" applyFill="1" applyBorder="1" applyAlignment="1" applyProtection="1">
      <alignment horizontal="right" vertical="top"/>
      <protection/>
    </xf>
    <xf numFmtId="4" fontId="6" fillId="0" borderId="0" xfId="0" applyNumberFormat="1" applyFont="1" applyFill="1" applyBorder="1" applyAlignment="1" applyProtection="1">
      <alignment horizontal="right"/>
      <protection locked="0"/>
    </xf>
    <xf numFmtId="2" fontId="13" fillId="0" borderId="0" xfId="42" applyNumberFormat="1" applyFont="1" applyFill="1" applyBorder="1" applyAlignment="1" applyProtection="1">
      <alignment horizontal="right" vertical="top"/>
      <protection/>
    </xf>
    <xf numFmtId="2" fontId="13" fillId="0" borderId="0" xfId="0" applyNumberFormat="1" applyFont="1" applyFill="1" applyBorder="1" applyAlignment="1" applyProtection="1">
      <alignment horizontal="right" vertical="top"/>
      <protection/>
    </xf>
    <xf numFmtId="4" fontId="6" fillId="0" borderId="0" xfId="42" applyNumberFormat="1" applyFont="1" applyFill="1" applyBorder="1" applyAlignment="1" applyProtection="1">
      <alignment horizontal="right"/>
      <protection locked="0"/>
    </xf>
    <xf numFmtId="4" fontId="8" fillId="0" borderId="0" xfId="0" applyNumberFormat="1" applyFont="1" applyFill="1" applyBorder="1" applyAlignment="1" applyProtection="1">
      <alignment horizontal="justify"/>
      <protection locked="0"/>
    </xf>
    <xf numFmtId="4" fontId="6" fillId="0" borderId="0" xfId="42" applyNumberFormat="1" applyFont="1" applyFill="1" applyBorder="1" applyAlignment="1" applyProtection="1">
      <alignment horizontal="right"/>
      <protection locked="0"/>
    </xf>
    <xf numFmtId="4" fontId="6" fillId="0" borderId="0" xfId="0" applyNumberFormat="1" applyFont="1" applyFill="1" applyAlignment="1" applyProtection="1">
      <alignment horizontal="justify" vertical="top" wrapText="1"/>
      <protection locked="0"/>
    </xf>
    <xf numFmtId="4" fontId="6" fillId="0" borderId="0" xfId="0" applyNumberFormat="1" applyFont="1" applyFill="1" applyAlignment="1" applyProtection="1">
      <alignment horizontal="justify" vertical="top" wrapText="1"/>
      <protection locked="0"/>
    </xf>
    <xf numFmtId="4" fontId="6" fillId="0" borderId="0" xfId="42" applyNumberFormat="1" applyFont="1" applyFill="1" applyBorder="1" applyAlignment="1" applyProtection="1">
      <alignment horizontal="center" vertical="top" wrapText="1"/>
      <protection locked="0"/>
    </xf>
    <xf numFmtId="4" fontId="6" fillId="0" borderId="0" xfId="0" applyNumberFormat="1" applyFont="1" applyFill="1" applyBorder="1" applyAlignment="1" applyProtection="1">
      <alignment horizontal="justify"/>
      <protection locked="0"/>
    </xf>
    <xf numFmtId="4" fontId="6" fillId="0" borderId="0" xfId="0" applyNumberFormat="1" applyFont="1" applyFill="1" applyBorder="1" applyAlignment="1" applyProtection="1">
      <alignment/>
      <protection locked="0"/>
    </xf>
    <xf numFmtId="4" fontId="6" fillId="0" borderId="0" xfId="0" applyNumberFormat="1" applyFont="1" applyFill="1" applyBorder="1" applyAlignment="1" applyProtection="1">
      <alignment/>
      <protection locked="0"/>
    </xf>
    <xf numFmtId="4" fontId="7" fillId="0" borderId="0" xfId="0" applyNumberFormat="1" applyFont="1" applyFill="1" applyBorder="1" applyAlignment="1" applyProtection="1">
      <alignment horizontal="right" vertical="top" wrapText="1"/>
      <protection locked="0"/>
    </xf>
    <xf numFmtId="4" fontId="6" fillId="0" borderId="0" xfId="42" applyNumberFormat="1" applyFont="1" applyFill="1" applyBorder="1" applyAlignment="1" applyProtection="1">
      <alignment horizontal="right" vertical="top" wrapText="1"/>
      <protection locked="0"/>
    </xf>
    <xf numFmtId="4" fontId="111" fillId="0" borderId="0" xfId="0" applyNumberFormat="1" applyFont="1" applyFill="1" applyBorder="1" applyAlignment="1" applyProtection="1">
      <alignment/>
      <protection locked="0"/>
    </xf>
    <xf numFmtId="4" fontId="6" fillId="0" borderId="0" xfId="0" applyNumberFormat="1" applyFont="1" applyFill="1" applyBorder="1" applyAlignment="1" applyProtection="1">
      <alignment horizontal="right" wrapText="1"/>
      <protection locked="0"/>
    </xf>
    <xf numFmtId="0" fontId="56" fillId="0" borderId="23" xfId="0" applyFont="1" applyFill="1" applyBorder="1" applyAlignment="1">
      <alignment horizontal="justify" vertical="top" wrapText="1"/>
    </xf>
    <xf numFmtId="40" fontId="115" fillId="0" borderId="23" xfId="42" applyFont="1" applyFill="1" applyBorder="1" applyAlignment="1">
      <alignment horizontal="right" vertical="top"/>
    </xf>
    <xf numFmtId="177" fontId="15" fillId="0" borderId="0" xfId="0" applyNumberFormat="1" applyFont="1" applyFill="1" applyBorder="1" applyAlignment="1">
      <alignment horizontal="right" vertical="top"/>
    </xf>
    <xf numFmtId="177" fontId="15" fillId="0" borderId="0" xfId="0" applyNumberFormat="1" applyFont="1" applyFill="1" applyBorder="1" applyAlignment="1">
      <alignment horizontal="right"/>
    </xf>
    <xf numFmtId="177" fontId="56" fillId="0" borderId="23" xfId="0" applyNumberFormat="1" applyFont="1" applyFill="1" applyBorder="1" applyAlignment="1">
      <alignment horizontal="right" vertical="top"/>
    </xf>
    <xf numFmtId="177" fontId="16" fillId="0" borderId="0" xfId="0" applyNumberFormat="1" applyFont="1" applyFill="1" applyBorder="1" applyAlignment="1">
      <alignment horizontal="right" vertical="top"/>
    </xf>
    <xf numFmtId="4" fontId="8" fillId="0" borderId="0" xfId="0" applyNumberFormat="1" applyFont="1" applyFill="1" applyBorder="1" applyAlignment="1">
      <alignment horizontal="justify"/>
    </xf>
    <xf numFmtId="4" fontId="6" fillId="0" borderId="0" xfId="42" applyNumberFormat="1" applyFont="1" applyFill="1" applyBorder="1" applyAlignment="1" applyProtection="1">
      <alignment horizontal="right" vertical="center"/>
      <protection locked="0"/>
    </xf>
    <xf numFmtId="4" fontId="6" fillId="0" borderId="0" xfId="0" applyNumberFormat="1" applyFont="1" applyFill="1" applyBorder="1" applyAlignment="1">
      <alignment horizontal="right"/>
    </xf>
    <xf numFmtId="4" fontId="102" fillId="0" borderId="0" xfId="42" applyNumberFormat="1" applyFont="1" applyFill="1" applyBorder="1" applyAlignment="1" applyProtection="1">
      <alignment horizontal="right"/>
      <protection locked="0"/>
    </xf>
    <xf numFmtId="0" fontId="44" fillId="0" borderId="19" xfId="66" applyFont="1" applyFill="1" applyBorder="1" applyAlignment="1" applyProtection="1">
      <alignment horizontal="center" vertical="top"/>
      <protection/>
    </xf>
    <xf numFmtId="0" fontId="7" fillId="0" borderId="25" xfId="0" applyFont="1" applyFill="1" applyBorder="1" applyAlignment="1" applyProtection="1">
      <alignment horizontal="center" vertical="top"/>
      <protection/>
    </xf>
    <xf numFmtId="0" fontId="7" fillId="0" borderId="26" xfId="0" applyFont="1" applyFill="1" applyBorder="1" applyAlignment="1" applyProtection="1">
      <alignment horizontal="center" vertical="top"/>
      <protection/>
    </xf>
    <xf numFmtId="175" fontId="6" fillId="0" borderId="27" xfId="0" applyNumberFormat="1" applyFont="1" applyFill="1" applyBorder="1" applyAlignment="1" applyProtection="1">
      <alignment horizontal="center" vertical="top"/>
      <protection/>
    </xf>
    <xf numFmtId="177" fontId="15" fillId="0" borderId="0" xfId="0" applyNumberFormat="1" applyFont="1" applyFill="1" applyBorder="1" applyAlignment="1" applyProtection="1">
      <alignment horizontal="right" vertical="top"/>
      <protection/>
    </xf>
    <xf numFmtId="177" fontId="6" fillId="0" borderId="0" xfId="0" applyNumberFormat="1" applyFont="1" applyFill="1" applyBorder="1" applyAlignment="1" applyProtection="1">
      <alignment horizontal="right"/>
      <protection/>
    </xf>
    <xf numFmtId="0" fontId="15" fillId="0" borderId="23" xfId="0" applyFont="1" applyFill="1" applyBorder="1" applyAlignment="1" applyProtection="1">
      <alignment horizontal="justify" vertical="top" wrapText="1"/>
      <protection/>
    </xf>
    <xf numFmtId="40" fontId="104" fillId="0" borderId="23" xfId="42" applyFont="1" applyFill="1" applyBorder="1" applyAlignment="1" applyProtection="1">
      <alignment horizontal="right" vertical="top"/>
      <protection/>
    </xf>
    <xf numFmtId="0" fontId="16" fillId="0" borderId="0" xfId="0" applyFont="1" applyFill="1" applyBorder="1" applyAlignment="1" applyProtection="1">
      <alignment horizontal="justify" vertical="top" wrapText="1"/>
      <protection/>
    </xf>
    <xf numFmtId="40" fontId="104" fillId="0" borderId="0" xfId="42" applyFont="1" applyFill="1" applyBorder="1" applyAlignment="1" applyProtection="1">
      <alignment horizontal="right" vertical="top"/>
      <protection/>
    </xf>
    <xf numFmtId="177" fontId="16" fillId="0" borderId="0" xfId="0" applyNumberFormat="1" applyFont="1" applyFill="1" applyBorder="1" applyAlignment="1" applyProtection="1">
      <alignment horizontal="right" vertical="top"/>
      <protection/>
    </xf>
    <xf numFmtId="0" fontId="15" fillId="0" borderId="0" xfId="0" applyFont="1" applyFill="1" applyBorder="1" applyAlignment="1" applyProtection="1">
      <alignment horizontal="justify" vertical="top" wrapText="1"/>
      <protection/>
    </xf>
    <xf numFmtId="0" fontId="104" fillId="0" borderId="23" xfId="0" applyFont="1" applyFill="1" applyBorder="1" applyAlignment="1" applyProtection="1">
      <alignment horizontal="center" vertical="top"/>
      <protection/>
    </xf>
    <xf numFmtId="0" fontId="6" fillId="0" borderId="0" xfId="0" applyFont="1" applyFill="1" applyBorder="1" applyAlignment="1">
      <alignment horizontal="justify" vertical="top" wrapText="1"/>
    </xf>
    <xf numFmtId="0" fontId="7" fillId="0" borderId="0" xfId="0" applyFont="1" applyFill="1" applyBorder="1" applyAlignment="1" applyProtection="1">
      <alignment horizontal="right" vertical="top"/>
      <protection/>
    </xf>
    <xf numFmtId="0" fontId="15" fillId="0" borderId="0" xfId="0" applyFont="1" applyFill="1" applyBorder="1" applyAlignment="1" applyProtection="1">
      <alignment horizontal="right" vertical="top"/>
      <protection/>
    </xf>
    <xf numFmtId="0" fontId="105" fillId="0" borderId="0" xfId="0" applyFont="1" applyFill="1" applyAlignment="1" applyProtection="1">
      <alignment horizontal="left" vertical="top"/>
      <protection/>
    </xf>
    <xf numFmtId="0" fontId="105" fillId="0" borderId="0" xfId="0" applyFont="1" applyFill="1" applyAlignment="1" applyProtection="1">
      <alignment horizontal="right" vertical="top"/>
      <protection/>
    </xf>
    <xf numFmtId="0" fontId="105" fillId="0" borderId="0" xfId="0" applyFont="1" applyFill="1" applyAlignment="1" applyProtection="1">
      <alignment horizontal="right" vertical="top"/>
      <protection/>
    </xf>
    <xf numFmtId="0" fontId="56" fillId="0" borderId="0" xfId="0" applyFont="1" applyFill="1" applyBorder="1" applyAlignment="1">
      <alignment horizontal="justify" vertical="top" wrapText="1"/>
    </xf>
    <xf numFmtId="0" fontId="115" fillId="0" borderId="0" xfId="0" applyFont="1" applyFill="1" applyBorder="1" applyAlignment="1">
      <alignment horizontal="center" vertical="top"/>
    </xf>
    <xf numFmtId="177" fontId="56" fillId="0" borderId="0" xfId="0" applyNumberFormat="1" applyFont="1" applyFill="1" applyBorder="1" applyAlignment="1">
      <alignment horizontal="right" vertical="top" wrapText="1"/>
    </xf>
    <xf numFmtId="0" fontId="30" fillId="0" borderId="0" xfId="64" applyFont="1" applyAlignment="1" applyProtection="1">
      <alignment horizontal="center"/>
      <protection/>
    </xf>
    <xf numFmtId="0" fontId="16" fillId="0" borderId="0" xfId="64" applyFont="1" applyAlignment="1" applyProtection="1">
      <alignment horizontal="center"/>
      <protection/>
    </xf>
    <xf numFmtId="0" fontId="39" fillId="0" borderId="0" xfId="62" applyFont="1">
      <alignment horizontal="justify" vertical="top"/>
      <protection/>
    </xf>
    <xf numFmtId="0" fontId="39" fillId="0" borderId="0" xfId="62" applyFont="1" applyAlignment="1">
      <alignment horizontal="justify" vertical="top" wrapText="1"/>
      <protection/>
    </xf>
    <xf numFmtId="0" fontId="39" fillId="0" borderId="0" xfId="62" applyFont="1" applyAlignment="1">
      <alignment horizontal="justify" vertical="top"/>
      <protection/>
    </xf>
    <xf numFmtId="0" fontId="17" fillId="0" borderId="0" xfId="62" applyFont="1">
      <alignment horizontal="justify" vertical="top"/>
      <protection/>
    </xf>
    <xf numFmtId="0" fontId="39" fillId="0" borderId="0" xfId="62" applyFont="1" applyAlignment="1">
      <alignment horizontal="left"/>
      <protection/>
    </xf>
    <xf numFmtId="0" fontId="39" fillId="0" borderId="0" xfId="62" applyFont="1" applyAlignment="1">
      <alignment horizontal="left" wrapText="1"/>
      <protection/>
    </xf>
    <xf numFmtId="0" fontId="39" fillId="0" borderId="0" xfId="62" applyFont="1" applyAlignment="1">
      <alignment horizontal="left" vertical="top"/>
      <protection/>
    </xf>
    <xf numFmtId="2" fontId="17" fillId="0" borderId="0" xfId="59" applyNumberFormat="1" applyFont="1" applyFill="1" applyBorder="1" applyAlignment="1">
      <alignment horizontal="justify" vertical="top" wrapText="1"/>
      <protection/>
    </xf>
    <xf numFmtId="0" fontId="17" fillId="0" borderId="0" xfId="62" applyFont="1" applyAlignment="1">
      <alignment horizontal="justify" vertical="top" wrapText="1"/>
      <protection/>
    </xf>
    <xf numFmtId="2" fontId="17" fillId="0" borderId="0" xfId="59" applyNumberFormat="1" applyFont="1" applyFill="1" applyBorder="1" applyAlignment="1">
      <alignment horizontal="left" vertical="top"/>
      <protection/>
    </xf>
    <xf numFmtId="2" fontId="17" fillId="0" borderId="0" xfId="59" applyNumberFormat="1" applyFont="1" applyFill="1" applyBorder="1" applyAlignment="1">
      <alignment horizontal="left" vertical="top" wrapText="1"/>
      <protection/>
    </xf>
    <xf numFmtId="0" fontId="17" fillId="0" borderId="0" xfId="62" applyFont="1" applyAlignment="1">
      <alignment horizontal="left" vertical="top"/>
      <protection/>
    </xf>
    <xf numFmtId="0" fontId="35" fillId="35" borderId="0" xfId="62" applyFont="1" applyFill="1" applyAlignment="1">
      <alignment horizontal="left" vertical="top"/>
      <protection/>
    </xf>
    <xf numFmtId="0" fontId="36" fillId="0" borderId="0" xfId="62" applyFont="1">
      <alignment horizontal="justify" vertical="top"/>
      <protection/>
    </xf>
    <xf numFmtId="0" fontId="17" fillId="0" borderId="0" xfId="62" applyFont="1" applyAlignment="1">
      <alignment horizontal="justify" vertical="top"/>
      <protection/>
    </xf>
    <xf numFmtId="0" fontId="38" fillId="0" borderId="11" xfId="0" applyFont="1" applyFill="1" applyBorder="1" applyAlignment="1" applyProtection="1">
      <alignment horizontal="center" vertical="center"/>
      <protection/>
    </xf>
    <xf numFmtId="0" fontId="44" fillId="0" borderId="0" xfId="66" applyFont="1" applyFill="1" applyAlignment="1" applyProtection="1">
      <alignment horizontal="left" vertical="top" wrapText="1"/>
      <protection/>
    </xf>
    <xf numFmtId="0" fontId="45" fillId="0" borderId="25" xfId="0" applyFont="1" applyFill="1" applyBorder="1" applyAlignment="1">
      <alignment horizontal="center" vertical="center"/>
    </xf>
    <xf numFmtId="0" fontId="45" fillId="0" borderId="26" xfId="0" applyFont="1" applyFill="1" applyBorder="1" applyAlignment="1">
      <alignment horizontal="center" vertical="center"/>
    </xf>
    <xf numFmtId="0" fontId="45" fillId="0" borderId="27" xfId="0" applyFont="1" applyFill="1" applyBorder="1" applyAlignment="1">
      <alignment horizontal="center" vertical="center"/>
    </xf>
    <xf numFmtId="0" fontId="18" fillId="0" borderId="0" xfId="66" applyFont="1" applyFill="1" applyBorder="1" applyAlignment="1" applyProtection="1">
      <alignment horizontal="center" vertical="center"/>
      <protection/>
    </xf>
    <xf numFmtId="0" fontId="45" fillId="0" borderId="26" xfId="0" applyFont="1" applyFill="1" applyBorder="1" applyAlignment="1" applyProtection="1">
      <alignment horizontal="left" vertical="center"/>
      <protection/>
    </xf>
    <xf numFmtId="177" fontId="15" fillId="0" borderId="23" xfId="0" applyNumberFormat="1" applyFont="1" applyFill="1" applyBorder="1" applyAlignment="1" applyProtection="1">
      <alignment horizontal="right" vertical="top"/>
      <protection locked="0"/>
    </xf>
    <xf numFmtId="177" fontId="15" fillId="0" borderId="0" xfId="0" applyNumberFormat="1" applyFont="1" applyFill="1" applyBorder="1" applyAlignment="1" applyProtection="1">
      <alignment horizontal="right" vertical="top"/>
      <protection locked="0"/>
    </xf>
    <xf numFmtId="177" fontId="15" fillId="0" borderId="23" xfId="0" applyNumberFormat="1" applyFont="1" applyFill="1" applyBorder="1" applyAlignment="1" applyProtection="1">
      <alignment horizontal="right" vertical="top" wrapText="1"/>
      <protection locked="0"/>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5" xfId="59"/>
    <cellStyle name="Normal 3" xfId="60"/>
    <cellStyle name="Normal 5 10" xfId="61"/>
    <cellStyle name="Normal 56" xfId="62"/>
    <cellStyle name="Normal 9 2" xfId="63"/>
    <cellStyle name="Normalno 2" xfId="64"/>
    <cellStyle name="Normalno 2 2" xfId="65"/>
    <cellStyle name="Normalno 3" xfId="66"/>
    <cellStyle name="Note" xfId="67"/>
    <cellStyle name="Output" xfId="68"/>
    <cellStyle name="Percent" xfId="69"/>
    <cellStyle name="Title" xfId="70"/>
    <cellStyle name="Total" xfId="71"/>
    <cellStyle name="Warning Text" xfId="72"/>
    <cellStyle name="Zarez 2" xfId="73"/>
    <cellStyle name="Zarez 3"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0</xdr:row>
      <xdr:rowOff>152400</xdr:rowOff>
    </xdr:from>
    <xdr:to>
      <xdr:col>10</xdr:col>
      <xdr:colOff>428625</xdr:colOff>
      <xdr:row>5</xdr:row>
      <xdr:rowOff>76200</xdr:rowOff>
    </xdr:to>
    <xdr:pic>
      <xdr:nvPicPr>
        <xdr:cNvPr id="1" name="Picture 18" descr="SGS_ISO 9001_TCL_LR"/>
        <xdr:cNvPicPr preferRelativeResize="1">
          <a:picLocks noChangeAspect="1"/>
        </xdr:cNvPicPr>
      </xdr:nvPicPr>
      <xdr:blipFill>
        <a:blip r:embed="rId1"/>
        <a:stretch>
          <a:fillRect/>
        </a:stretch>
      </xdr:blipFill>
      <xdr:spPr>
        <a:xfrm>
          <a:off x="4429125" y="152400"/>
          <a:ext cx="88582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3"/>
  <sheetViews>
    <sheetView tabSelected="1" view="pageBreakPreview" zoomScaleSheetLayoutView="100" workbookViewId="0" topLeftCell="A1">
      <selection activeCell="P33" sqref="P33"/>
    </sheetView>
  </sheetViews>
  <sheetFormatPr defaultColWidth="9.140625" defaultRowHeight="12.75"/>
  <cols>
    <col min="1" max="2" width="3.7109375" style="95" customWidth="1"/>
    <col min="3" max="3" width="15.8515625" style="95" customWidth="1"/>
    <col min="4" max="4" width="3.421875" style="95" customWidth="1"/>
    <col min="5" max="5" width="3.7109375" style="95" customWidth="1"/>
    <col min="6" max="6" width="6.28125" style="95" customWidth="1"/>
    <col min="7" max="11" width="9.140625" style="95" customWidth="1"/>
    <col min="12" max="16384" width="9.140625" style="95" customWidth="1"/>
  </cols>
  <sheetData>
    <row r="1" spans="1:11" s="47" customFormat="1" ht="22.5">
      <c r="A1" s="41"/>
      <c r="B1" s="41"/>
      <c r="C1" s="42" t="s">
        <v>40</v>
      </c>
      <c r="D1" s="43"/>
      <c r="E1" s="44"/>
      <c r="F1" s="44"/>
      <c r="G1" s="45"/>
      <c r="H1" s="46"/>
      <c r="I1" s="46"/>
      <c r="J1" s="46"/>
      <c r="K1" s="46"/>
    </row>
    <row r="2" spans="1:11" s="53" customFormat="1" ht="12.75">
      <c r="A2" s="48"/>
      <c r="B2" s="48"/>
      <c r="C2" s="49" t="s">
        <v>41</v>
      </c>
      <c r="D2" s="43"/>
      <c r="E2" s="50"/>
      <c r="F2" s="50"/>
      <c r="G2" s="51"/>
      <c r="H2" s="52"/>
      <c r="I2" s="52"/>
      <c r="J2" s="52"/>
      <c r="K2" s="52"/>
    </row>
    <row r="3" spans="1:11" s="53" customFormat="1" ht="12.75">
      <c r="A3" s="48"/>
      <c r="B3" s="48"/>
      <c r="C3" s="49" t="s">
        <v>42</v>
      </c>
      <c r="D3" s="43"/>
      <c r="E3" s="50"/>
      <c r="F3" s="50"/>
      <c r="G3" s="51"/>
      <c r="H3" s="52"/>
      <c r="I3" s="52"/>
      <c r="J3" s="52"/>
      <c r="K3" s="52"/>
    </row>
    <row r="4" spans="1:11" s="53" customFormat="1" ht="12.75">
      <c r="A4" s="48"/>
      <c r="B4" s="48"/>
      <c r="C4" s="49" t="s">
        <v>43</v>
      </c>
      <c r="D4" s="43"/>
      <c r="E4" s="50"/>
      <c r="F4" s="50"/>
      <c r="G4" s="51"/>
      <c r="H4" s="52"/>
      <c r="I4" s="52"/>
      <c r="J4" s="52"/>
      <c r="K4" s="52"/>
    </row>
    <row r="5" spans="1:11" s="53" customFormat="1" ht="12.75">
      <c r="A5" s="48"/>
      <c r="B5" s="48"/>
      <c r="C5" s="54" t="s">
        <v>44</v>
      </c>
      <c r="D5" s="43"/>
      <c r="E5" s="50"/>
      <c r="F5" s="50"/>
      <c r="G5" s="51"/>
      <c r="H5" s="52"/>
      <c r="I5" s="52"/>
      <c r="J5" s="52"/>
      <c r="K5" s="52"/>
    </row>
    <row r="6" spans="1:11" s="53" customFormat="1" ht="12.75">
      <c r="A6" s="48"/>
      <c r="B6" s="48"/>
      <c r="C6" s="54" t="s">
        <v>45</v>
      </c>
      <c r="D6" s="43"/>
      <c r="E6" s="50"/>
      <c r="F6" s="50"/>
      <c r="G6" s="51"/>
      <c r="H6" s="52"/>
      <c r="I6" s="52"/>
      <c r="J6" s="52"/>
      <c r="K6" s="52"/>
    </row>
    <row r="7" spans="1:11" s="53" customFormat="1" ht="12.75">
      <c r="A7" s="48"/>
      <c r="B7" s="48"/>
      <c r="C7" s="54" t="s">
        <v>46</v>
      </c>
      <c r="D7" s="43"/>
      <c r="E7" s="50"/>
      <c r="F7" s="50"/>
      <c r="G7" s="51"/>
      <c r="H7" s="52"/>
      <c r="I7" s="52"/>
      <c r="J7" s="52"/>
      <c r="K7" s="52"/>
    </row>
    <row r="8" spans="1:11" s="53" customFormat="1" ht="12.75">
      <c r="A8" s="48"/>
      <c r="B8" s="48"/>
      <c r="C8" s="54" t="s">
        <v>47</v>
      </c>
      <c r="D8" s="43"/>
      <c r="E8" s="50"/>
      <c r="F8" s="50"/>
      <c r="G8" s="51"/>
      <c r="H8" s="52"/>
      <c r="I8" s="52"/>
      <c r="J8" s="52"/>
      <c r="K8" s="52"/>
    </row>
    <row r="9" spans="1:11" s="53" customFormat="1" ht="12.75">
      <c r="A9" s="48"/>
      <c r="B9" s="48"/>
      <c r="C9" s="55" t="s">
        <v>48</v>
      </c>
      <c r="D9" s="55"/>
      <c r="E9" s="50"/>
      <c r="F9" s="50"/>
      <c r="G9" s="51"/>
      <c r="H9" s="52"/>
      <c r="I9" s="52"/>
      <c r="J9" s="52"/>
      <c r="K9" s="52"/>
    </row>
    <row r="10" spans="1:11" s="62" customFormat="1" ht="15">
      <c r="A10" s="56"/>
      <c r="B10" s="56"/>
      <c r="C10" s="57"/>
      <c r="D10" s="58"/>
      <c r="E10" s="59"/>
      <c r="F10" s="59"/>
      <c r="G10" s="60"/>
      <c r="H10" s="61"/>
      <c r="I10" s="61"/>
      <c r="J10" s="61"/>
      <c r="K10" s="61"/>
    </row>
    <row r="11" spans="1:11" s="62" customFormat="1" ht="15">
      <c r="A11" s="56"/>
      <c r="B11" s="56"/>
      <c r="C11" s="57"/>
      <c r="D11" s="58"/>
      <c r="E11" s="59"/>
      <c r="F11" s="59"/>
      <c r="G11" s="60"/>
      <c r="H11" s="61"/>
      <c r="I11" s="61"/>
      <c r="J11" s="61"/>
      <c r="K11" s="61"/>
    </row>
    <row r="12" spans="1:11" s="62" customFormat="1" ht="15">
      <c r="A12" s="56"/>
      <c r="B12" s="56"/>
      <c r="C12" s="57"/>
      <c r="D12" s="58"/>
      <c r="E12" s="59"/>
      <c r="F12" s="59"/>
      <c r="G12" s="60"/>
      <c r="H12" s="61"/>
      <c r="I12" s="61"/>
      <c r="J12" s="61"/>
      <c r="K12" s="61"/>
    </row>
    <row r="13" spans="1:11" s="62" customFormat="1" ht="13.5">
      <c r="A13" s="56"/>
      <c r="B13" s="56"/>
      <c r="C13" s="61" t="s">
        <v>49</v>
      </c>
      <c r="D13" s="63"/>
      <c r="E13" s="64" t="s">
        <v>50</v>
      </c>
      <c r="F13" s="65"/>
      <c r="G13" s="61"/>
      <c r="H13" s="61"/>
      <c r="I13" s="61"/>
      <c r="J13" s="61"/>
      <c r="K13" s="61"/>
    </row>
    <row r="14" spans="1:11" s="62" customFormat="1" ht="13.5">
      <c r="A14" s="56"/>
      <c r="B14" s="56"/>
      <c r="C14" s="66" t="s">
        <v>51</v>
      </c>
      <c r="D14" s="63"/>
      <c r="E14" s="65" t="s">
        <v>52</v>
      </c>
      <c r="F14" s="65"/>
      <c r="G14" s="61"/>
      <c r="H14" s="61"/>
      <c r="I14" s="61"/>
      <c r="J14" s="61"/>
      <c r="K14" s="61"/>
    </row>
    <row r="15" spans="1:11" s="62" customFormat="1" ht="13.5">
      <c r="A15" s="56"/>
      <c r="B15" s="56"/>
      <c r="C15" s="66"/>
      <c r="D15" s="63"/>
      <c r="E15" s="65" t="s">
        <v>53</v>
      </c>
      <c r="F15" s="65"/>
      <c r="G15" s="61"/>
      <c r="H15" s="61"/>
      <c r="I15" s="61"/>
      <c r="J15" s="61"/>
      <c r="K15" s="61"/>
    </row>
    <row r="16" spans="1:11" s="62" customFormat="1" ht="13.5">
      <c r="A16" s="56"/>
      <c r="B16" s="56"/>
      <c r="C16" s="67"/>
      <c r="D16" s="63"/>
      <c r="E16" s="68"/>
      <c r="F16" s="65"/>
      <c r="G16" s="61"/>
      <c r="H16" s="61"/>
      <c r="I16" s="61"/>
      <c r="J16" s="61"/>
      <c r="K16" s="61"/>
    </row>
    <row r="17" spans="1:11" s="62" customFormat="1" ht="13.5">
      <c r="A17" s="56"/>
      <c r="B17" s="56"/>
      <c r="C17" s="61" t="s">
        <v>54</v>
      </c>
      <c r="D17" s="63"/>
      <c r="E17" s="69" t="s">
        <v>232</v>
      </c>
      <c r="F17" s="69"/>
      <c r="G17" s="61"/>
      <c r="H17" s="61"/>
      <c r="I17" s="61"/>
      <c r="J17" s="61"/>
      <c r="K17" s="61"/>
    </row>
    <row r="18" spans="1:11" s="62" customFormat="1" ht="13.5">
      <c r="A18" s="56"/>
      <c r="B18" s="56"/>
      <c r="C18" s="61"/>
      <c r="D18" s="63"/>
      <c r="E18" s="70" t="s">
        <v>233</v>
      </c>
      <c r="F18" s="71"/>
      <c r="G18" s="61"/>
      <c r="H18" s="61"/>
      <c r="I18" s="61"/>
      <c r="J18" s="61"/>
      <c r="K18" s="61"/>
    </row>
    <row r="19" spans="1:11" s="62" customFormat="1" ht="13.5">
      <c r="A19" s="56"/>
      <c r="B19" s="56"/>
      <c r="C19" s="72"/>
      <c r="D19" s="63"/>
      <c r="E19" s="68"/>
      <c r="F19" s="65"/>
      <c r="G19" s="61"/>
      <c r="H19" s="61"/>
      <c r="I19" s="61"/>
      <c r="J19" s="61"/>
      <c r="K19" s="61"/>
    </row>
    <row r="20" spans="1:11" s="62" customFormat="1" ht="13.5">
      <c r="A20" s="56"/>
      <c r="B20" s="56"/>
      <c r="C20" s="61" t="s">
        <v>55</v>
      </c>
      <c r="D20" s="63"/>
      <c r="E20" s="71" t="s">
        <v>58</v>
      </c>
      <c r="F20" s="61"/>
      <c r="G20" s="61"/>
      <c r="H20" s="61"/>
      <c r="I20" s="61"/>
      <c r="J20" s="61"/>
      <c r="K20" s="61"/>
    </row>
    <row r="21" spans="1:11" s="62" customFormat="1" ht="13.5">
      <c r="A21" s="56"/>
      <c r="B21" s="56"/>
      <c r="C21" s="72"/>
      <c r="D21" s="63"/>
      <c r="E21" s="68"/>
      <c r="F21" s="65"/>
      <c r="G21" s="61"/>
      <c r="H21" s="61"/>
      <c r="I21" s="61"/>
      <c r="J21" s="61"/>
      <c r="K21" s="61"/>
    </row>
    <row r="22" spans="1:11" s="62" customFormat="1" ht="27.75">
      <c r="A22" s="56"/>
      <c r="B22" s="56"/>
      <c r="C22" s="73" t="s">
        <v>56</v>
      </c>
      <c r="D22" s="61"/>
      <c r="E22" s="105" t="s">
        <v>234</v>
      </c>
      <c r="F22" s="69"/>
      <c r="G22" s="61"/>
      <c r="H22" s="61"/>
      <c r="I22" s="61"/>
      <c r="J22" s="61"/>
      <c r="K22" s="61"/>
    </row>
    <row r="23" spans="1:11" s="62" customFormat="1" ht="13.5">
      <c r="A23" s="56"/>
      <c r="B23" s="56"/>
      <c r="C23" s="73"/>
      <c r="D23" s="61"/>
      <c r="E23" s="74"/>
      <c r="F23" s="69"/>
      <c r="G23" s="61"/>
      <c r="H23" s="61"/>
      <c r="I23" s="61"/>
      <c r="J23" s="61"/>
      <c r="K23" s="61"/>
    </row>
    <row r="24" spans="1:11" s="62" customFormat="1" ht="13.5">
      <c r="A24" s="56"/>
      <c r="B24" s="56"/>
      <c r="C24" s="73"/>
      <c r="D24" s="61"/>
      <c r="E24" s="74"/>
      <c r="F24" s="69"/>
      <c r="G24" s="61"/>
      <c r="H24" s="61"/>
      <c r="I24" s="61"/>
      <c r="J24" s="61"/>
      <c r="K24" s="61"/>
    </row>
    <row r="25" spans="1:11" s="62" customFormat="1" ht="13.5">
      <c r="A25" s="56"/>
      <c r="B25" s="56"/>
      <c r="C25" s="73"/>
      <c r="D25" s="61"/>
      <c r="E25" s="74"/>
      <c r="F25" s="69"/>
      <c r="G25" s="61"/>
      <c r="H25" s="61"/>
      <c r="I25" s="61"/>
      <c r="J25" s="61"/>
      <c r="K25" s="61"/>
    </row>
    <row r="26" spans="1:11" s="62" customFormat="1" ht="15">
      <c r="A26" s="56"/>
      <c r="B26" s="56"/>
      <c r="C26" s="75"/>
      <c r="D26" s="63"/>
      <c r="E26" s="76"/>
      <c r="F26" s="76"/>
      <c r="G26" s="61"/>
      <c r="H26" s="61"/>
      <c r="I26" s="61"/>
      <c r="J26" s="61"/>
      <c r="K26" s="61"/>
    </row>
    <row r="27" spans="1:11" s="62" customFormat="1" ht="15">
      <c r="A27" s="56"/>
      <c r="B27" s="56"/>
      <c r="C27" s="75"/>
      <c r="D27" s="63"/>
      <c r="E27" s="76"/>
      <c r="F27" s="76"/>
      <c r="G27" s="61"/>
      <c r="H27" s="61"/>
      <c r="I27" s="61"/>
      <c r="J27" s="61"/>
      <c r="K27" s="61"/>
    </row>
    <row r="28" spans="1:11" s="77" customFormat="1" ht="18">
      <c r="A28" s="465" t="s">
        <v>418</v>
      </c>
      <c r="B28" s="465"/>
      <c r="C28" s="465"/>
      <c r="D28" s="465"/>
      <c r="E28" s="465"/>
      <c r="F28" s="465"/>
      <c r="G28" s="465"/>
      <c r="H28" s="465"/>
      <c r="I28" s="465"/>
      <c r="J28" s="465"/>
      <c r="K28" s="465"/>
    </row>
    <row r="29" spans="1:11" s="62" customFormat="1" ht="15">
      <c r="A29" s="56"/>
      <c r="B29" s="56"/>
      <c r="C29" s="75"/>
      <c r="D29" s="63"/>
      <c r="E29" s="76"/>
      <c r="F29" s="76"/>
      <c r="G29" s="61"/>
      <c r="H29" s="61"/>
      <c r="I29" s="61"/>
      <c r="J29" s="61"/>
      <c r="K29" s="61"/>
    </row>
    <row r="30" spans="1:11" s="82" customFormat="1" ht="13.5">
      <c r="A30" s="78"/>
      <c r="B30" s="78"/>
      <c r="C30" s="79"/>
      <c r="D30" s="80"/>
      <c r="E30" s="78"/>
      <c r="F30" s="80"/>
      <c r="G30" s="81"/>
      <c r="H30" s="80"/>
      <c r="I30" s="80"/>
      <c r="J30" s="78"/>
      <c r="K30" s="78"/>
    </row>
    <row r="31" spans="1:11" s="86" customFormat="1" ht="13.5">
      <c r="A31" s="83"/>
      <c r="B31" s="83"/>
      <c r="C31" s="79"/>
      <c r="D31" s="80"/>
      <c r="E31" s="83"/>
      <c r="F31" s="84"/>
      <c r="G31" s="85"/>
      <c r="H31" s="85"/>
      <c r="I31" s="85"/>
      <c r="J31" s="83"/>
      <c r="K31" s="83"/>
    </row>
    <row r="32" spans="1:11" s="91" customFormat="1" ht="13.5">
      <c r="A32" s="87"/>
      <c r="B32" s="87"/>
      <c r="C32" s="79"/>
      <c r="D32" s="88"/>
      <c r="E32" s="87"/>
      <c r="F32" s="89"/>
      <c r="G32" s="89"/>
      <c r="H32" s="90"/>
      <c r="I32" s="87"/>
      <c r="J32" s="87"/>
      <c r="K32" s="87"/>
    </row>
    <row r="33" spans="1:11" ht="15">
      <c r="A33" s="92"/>
      <c r="B33" s="92"/>
      <c r="C33" s="466" t="s">
        <v>57</v>
      </c>
      <c r="D33" s="466"/>
      <c r="E33" s="466"/>
      <c r="F33" s="466"/>
      <c r="G33" s="93" t="s">
        <v>59</v>
      </c>
      <c r="H33" s="94"/>
      <c r="I33" s="94"/>
      <c r="J33" s="94"/>
      <c r="K33" s="94"/>
    </row>
    <row r="34" spans="1:11" ht="12.75">
      <c r="A34" s="94"/>
      <c r="B34" s="94"/>
      <c r="C34" s="94"/>
      <c r="D34" s="94"/>
      <c r="E34" s="94"/>
      <c r="F34" s="94"/>
      <c r="G34" s="94"/>
      <c r="H34" s="94"/>
      <c r="I34" s="94"/>
      <c r="J34" s="94"/>
      <c r="K34" s="94"/>
    </row>
    <row r="35" spans="1:11" s="62" customFormat="1" ht="15">
      <c r="A35" s="56"/>
      <c r="B35" s="56"/>
      <c r="C35" s="61"/>
      <c r="D35" s="60"/>
      <c r="E35" s="59"/>
      <c r="F35" s="59"/>
      <c r="G35" s="61"/>
      <c r="H35" s="60"/>
      <c r="I35" s="60"/>
      <c r="J35" s="60"/>
      <c r="K35" s="61"/>
    </row>
    <row r="36" spans="1:11" s="62" customFormat="1" ht="14.25">
      <c r="A36" s="92"/>
      <c r="B36" s="92"/>
      <c r="C36" s="96"/>
      <c r="D36" s="84"/>
      <c r="E36" s="97"/>
      <c r="F36" s="97"/>
      <c r="G36" s="61"/>
      <c r="H36" s="60"/>
      <c r="I36" s="60"/>
      <c r="J36" s="60"/>
      <c r="K36" s="61"/>
    </row>
    <row r="37" spans="1:11" s="62" customFormat="1" ht="14.25">
      <c r="A37" s="92"/>
      <c r="B37" s="92"/>
      <c r="C37" s="96"/>
      <c r="D37" s="84"/>
      <c r="E37" s="97"/>
      <c r="F37" s="97"/>
      <c r="G37" s="61"/>
      <c r="H37" s="61"/>
      <c r="I37" s="61"/>
      <c r="J37" s="60"/>
      <c r="K37" s="61"/>
    </row>
    <row r="38" spans="1:11" ht="11.25" customHeight="1">
      <c r="A38" s="92"/>
      <c r="B38" s="92"/>
      <c r="C38" s="98"/>
      <c r="D38" s="99"/>
      <c r="E38" s="60"/>
      <c r="F38" s="94"/>
      <c r="G38" s="94"/>
      <c r="H38" s="94"/>
      <c r="I38" s="94"/>
      <c r="J38" s="98"/>
      <c r="K38" s="99"/>
    </row>
    <row r="39" spans="1:11" s="104" customFormat="1" ht="12.75">
      <c r="A39" s="100"/>
      <c r="B39" s="100"/>
      <c r="C39" s="50"/>
      <c r="D39" s="101"/>
      <c r="E39" s="102"/>
      <c r="F39" s="103"/>
      <c r="G39" s="103"/>
      <c r="H39" s="103"/>
      <c r="I39" s="103"/>
      <c r="J39" s="50"/>
      <c r="K39" s="101"/>
    </row>
    <row r="40" spans="1:11" ht="12.75">
      <c r="A40" s="94"/>
      <c r="B40" s="94"/>
      <c r="C40" s="94"/>
      <c r="D40" s="94"/>
      <c r="E40" s="94"/>
      <c r="F40" s="94"/>
      <c r="G40" s="94"/>
      <c r="H40" s="94"/>
      <c r="I40" s="94"/>
      <c r="J40" s="94"/>
      <c r="K40" s="94"/>
    </row>
    <row r="41" spans="1:11" ht="12.75">
      <c r="A41" s="94"/>
      <c r="B41" s="94"/>
      <c r="C41" s="94"/>
      <c r="D41" s="94"/>
      <c r="E41" s="94"/>
      <c r="F41" s="94"/>
      <c r="G41" s="94"/>
      <c r="H41" s="94"/>
      <c r="I41" s="94"/>
      <c r="J41" s="94"/>
      <c r="K41" s="94"/>
    </row>
    <row r="42" spans="1:11" ht="12.75">
      <c r="A42" s="94"/>
      <c r="B42" s="94"/>
      <c r="C42" s="94"/>
      <c r="D42" s="94"/>
      <c r="E42" s="94"/>
      <c r="F42" s="94"/>
      <c r="G42" s="94"/>
      <c r="H42" s="94"/>
      <c r="I42" s="94"/>
      <c r="J42" s="94"/>
      <c r="K42" s="94"/>
    </row>
    <row r="43" spans="1:11" ht="13.5">
      <c r="A43" s="94"/>
      <c r="B43" s="94"/>
      <c r="C43" s="94"/>
      <c r="D43" s="94"/>
      <c r="E43" s="94"/>
      <c r="F43" s="60" t="s">
        <v>419</v>
      </c>
      <c r="G43" s="94"/>
      <c r="H43" s="94"/>
      <c r="I43" s="94"/>
      <c r="J43" s="94"/>
      <c r="K43" s="94"/>
    </row>
  </sheetData>
  <sheetProtection password="CC4B" sheet="1"/>
  <mergeCells count="2">
    <mergeCell ref="A28:K28"/>
    <mergeCell ref="C33:F33"/>
  </mergeCells>
  <printOptions/>
  <pageMargins left="0.7480314960629921" right="0.7480314960629921" top="0.984251968503937" bottom="0.98425196850393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H18"/>
  <sheetViews>
    <sheetView showZeros="0" view="pageBreakPreview" zoomScaleSheetLayoutView="100" zoomScalePageLayoutView="85" workbookViewId="0" topLeftCell="A1">
      <selection activeCell="H34" sqref="H34"/>
    </sheetView>
  </sheetViews>
  <sheetFormatPr defaultColWidth="9.140625" defaultRowHeight="12.75"/>
  <cols>
    <col min="1" max="1" width="4.140625" style="7" customWidth="1"/>
    <col min="2" max="2" width="4.28125" style="1" customWidth="1"/>
    <col min="3" max="3" width="36.421875" style="2" bestFit="1" customWidth="1"/>
    <col min="4" max="4" width="9.28125" style="4" customWidth="1"/>
    <col min="5" max="5" width="24.8515625" style="6" customWidth="1"/>
    <col min="6" max="6" width="9.140625" style="7" customWidth="1"/>
    <col min="7" max="7" width="14.140625" style="7" bestFit="1" customWidth="1"/>
    <col min="8" max="8" width="20.28125" style="7" customWidth="1"/>
    <col min="9" max="10" width="9.140625" style="7" customWidth="1"/>
    <col min="11" max="11" width="57.140625" style="7" customWidth="1"/>
    <col min="12" max="16384" width="9.140625" style="7" customWidth="1"/>
  </cols>
  <sheetData>
    <row r="1" spans="1:7" ht="13.5">
      <c r="A1" s="1"/>
      <c r="C1" s="27"/>
      <c r="D1" s="25"/>
      <c r="E1" s="11"/>
      <c r="G1" s="31"/>
    </row>
    <row r="2" spans="1:4" ht="14.25" thickBot="1">
      <c r="A2" s="1"/>
      <c r="C2" s="113"/>
      <c r="D2" s="24"/>
    </row>
    <row r="3" spans="1:5" ht="29.25" customHeight="1" thickBot="1">
      <c r="A3" s="484" t="s">
        <v>389</v>
      </c>
      <c r="B3" s="485"/>
      <c r="C3" s="485"/>
      <c r="D3" s="485"/>
      <c r="E3" s="486"/>
    </row>
    <row r="4" spans="1:5" ht="13.5">
      <c r="A4" s="8"/>
      <c r="B4" s="8"/>
      <c r="C4" s="9"/>
      <c r="D4" s="26"/>
      <c r="E4" s="10"/>
    </row>
    <row r="5" spans="1:7" ht="15">
      <c r="A5" s="119" t="s">
        <v>432</v>
      </c>
      <c r="B5" s="119"/>
      <c r="C5" s="120" t="s">
        <v>16</v>
      </c>
      <c r="D5" s="121"/>
      <c r="E5" s="435">
        <f>2A_prometnica!G149</f>
        <v>0</v>
      </c>
      <c r="G5" s="33"/>
    </row>
    <row r="6" spans="1:5" ht="15">
      <c r="A6" s="119"/>
      <c r="B6" s="119"/>
      <c r="C6" s="120"/>
      <c r="D6" s="121"/>
      <c r="E6" s="435"/>
    </row>
    <row r="7" spans="1:5" ht="15">
      <c r="A7" s="119" t="s">
        <v>433</v>
      </c>
      <c r="B7" s="119"/>
      <c r="C7" s="122" t="s">
        <v>227</v>
      </c>
      <c r="D7" s="121"/>
      <c r="E7" s="436">
        <f>2B_oborinska!G197</f>
        <v>0</v>
      </c>
    </row>
    <row r="8" spans="1:5" ht="15">
      <c r="A8" s="119"/>
      <c r="B8" s="119"/>
      <c r="C8" s="118"/>
      <c r="D8" s="121"/>
      <c r="E8" s="436"/>
    </row>
    <row r="9" spans="1:5" ht="15">
      <c r="A9" s="119" t="s">
        <v>434</v>
      </c>
      <c r="B9" s="119"/>
      <c r="C9" s="38" t="s">
        <v>196</v>
      </c>
      <c r="D9" s="121"/>
      <c r="E9" s="435">
        <f>2C_JR!F127</f>
        <v>0</v>
      </c>
    </row>
    <row r="10" spans="1:5" ht="15">
      <c r="A10" s="119"/>
      <c r="B10" s="119"/>
      <c r="C10" s="38"/>
      <c r="D10" s="121"/>
      <c r="E10" s="435"/>
    </row>
    <row r="11" spans="1:8" ht="17.25" thickBot="1">
      <c r="A11" s="119"/>
      <c r="B11" s="119"/>
      <c r="C11" s="433" t="s">
        <v>9</v>
      </c>
      <c r="D11" s="434"/>
      <c r="E11" s="437">
        <f>SUM(E5:E10)</f>
        <v>0</v>
      </c>
      <c r="H11" s="30"/>
    </row>
    <row r="12" spans="1:5" ht="15">
      <c r="A12" s="119"/>
      <c r="B12" s="119"/>
      <c r="C12" s="123"/>
      <c r="D12" s="121"/>
      <c r="E12" s="438"/>
    </row>
    <row r="13" spans="1:5" ht="15">
      <c r="A13" s="119"/>
      <c r="B13" s="119"/>
      <c r="C13" s="118"/>
      <c r="D13" s="121"/>
      <c r="E13" s="435"/>
    </row>
    <row r="14" spans="1:5" ht="15">
      <c r="A14" s="119"/>
      <c r="B14" s="119"/>
      <c r="C14" s="123"/>
      <c r="D14" s="121"/>
      <c r="E14" s="438"/>
    </row>
    <row r="15" spans="1:5" ht="16.5">
      <c r="A15" s="119"/>
      <c r="B15" s="119"/>
      <c r="C15" s="462"/>
      <c r="D15" s="463"/>
      <c r="E15" s="464"/>
    </row>
    <row r="16" spans="1:5" ht="13.5">
      <c r="A16" s="16"/>
      <c r="B16" s="16"/>
      <c r="C16" s="17"/>
      <c r="D16" s="18"/>
      <c r="E16" s="19"/>
    </row>
    <row r="17" spans="1:5" ht="13.5">
      <c r="A17" s="16"/>
      <c r="B17" s="16"/>
      <c r="C17" s="17"/>
      <c r="D17" s="18"/>
      <c r="E17" s="19"/>
    </row>
    <row r="18" ht="13.5">
      <c r="A18" s="1"/>
    </row>
  </sheetData>
  <sheetProtection password="CC4B" sheet="1"/>
  <mergeCells count="1">
    <mergeCell ref="A3:E3"/>
  </mergeCells>
  <printOptions/>
  <pageMargins left="0.9055118110236221" right="0.5118110236220472" top="0.6692913385826772" bottom="0.7874015748031497" header="0.31496062992125984" footer="0.31496062992125984"/>
  <pageSetup firstPageNumber="75" useFirstPageNumber="1" horizontalDpi="600" verticalDpi="600" orientation="portrait" paperSize="9" r:id="rId1"/>
  <headerFooter>
    <oddHeader>&amp;L&amp;"Times New Roman,Podebljano"&amp;8
D &amp;&amp; Z doo&amp;R&amp;"Times New Roman,Uobičajeno"&amp;8
ZOP: KO-2002</oddHeader>
    <oddFooter>&amp;L&amp;"Times New Roman,Regular"&amp;8investitor:  GRAD ZADAR, Narodni trg 1, 23000 Zadar
građevina:  REKONSTRUKCIJA DIJELA ULICE KREŠIMIROVA OBALA- 1.-4. faza
mjesto i datum: Zadar, travanj 2023.&amp;R&amp;"Times New Roman,Regular"&amp;8str. &amp;P</oddFooter>
  </headerFooter>
</worksheet>
</file>

<file path=xl/worksheets/sheet11.xml><?xml version="1.0" encoding="utf-8"?>
<worksheet xmlns="http://schemas.openxmlformats.org/spreadsheetml/2006/main" xmlns:r="http://schemas.openxmlformats.org/officeDocument/2006/relationships">
  <dimension ref="A1:M151"/>
  <sheetViews>
    <sheetView showZeros="0" view="pageBreakPreview" zoomScaleSheetLayoutView="100" zoomScalePageLayoutView="85" workbookViewId="0" topLeftCell="A1">
      <selection activeCell="F8" sqref="F8:F125"/>
    </sheetView>
  </sheetViews>
  <sheetFormatPr defaultColWidth="9.140625" defaultRowHeight="12.75"/>
  <cols>
    <col min="1" max="1" width="2.57421875" style="7" customWidth="1"/>
    <col min="2" max="2" width="3.421875" style="1" bestFit="1" customWidth="1"/>
    <col min="3" max="3" width="45.8515625" style="2" customWidth="1"/>
    <col min="4" max="4" width="8.140625" style="3" bestFit="1" customWidth="1"/>
    <col min="5" max="5" width="8.8515625" style="4" bestFit="1" customWidth="1"/>
    <col min="6" max="6" width="11.57421875" style="5" bestFit="1" customWidth="1"/>
    <col min="7" max="7" width="16.140625" style="6" bestFit="1" customWidth="1"/>
    <col min="8" max="8" width="14.140625" style="7" customWidth="1"/>
    <col min="9" max="9" width="14.140625" style="7" bestFit="1" customWidth="1"/>
    <col min="10" max="10" width="20.28125" style="7" customWidth="1"/>
    <col min="11" max="12" width="9.140625" style="7" customWidth="1"/>
    <col min="13" max="13" width="57.140625" style="7" customWidth="1"/>
    <col min="14" max="16384" width="9.140625" style="7" customWidth="1"/>
  </cols>
  <sheetData>
    <row r="1" spans="1:7" ht="26.25">
      <c r="A1" s="482" t="s">
        <v>362</v>
      </c>
      <c r="B1" s="482"/>
      <c r="C1" s="259" t="s">
        <v>363</v>
      </c>
      <c r="D1" s="259" t="s">
        <v>364</v>
      </c>
      <c r="E1" s="260" t="s">
        <v>365</v>
      </c>
      <c r="F1" s="261" t="s">
        <v>420</v>
      </c>
      <c r="G1" s="262" t="s">
        <v>421</v>
      </c>
    </row>
    <row r="2" spans="1:7" ht="15">
      <c r="A2" s="458">
        <v>3</v>
      </c>
      <c r="B2" s="124" t="s">
        <v>146</v>
      </c>
      <c r="C2" s="125" t="s">
        <v>390</v>
      </c>
      <c r="D2" s="126"/>
      <c r="E2" s="127"/>
      <c r="F2" s="127"/>
      <c r="G2" s="395"/>
    </row>
    <row r="3" spans="1:7" ht="15">
      <c r="A3" s="124"/>
      <c r="B3" s="124"/>
      <c r="C3" s="130"/>
      <c r="D3" s="126"/>
      <c r="E3" s="127"/>
      <c r="F3" s="127"/>
      <c r="G3" s="395"/>
    </row>
    <row r="4" spans="1:7" ht="123.75">
      <c r="A4" s="124"/>
      <c r="B4" s="124"/>
      <c r="C4" s="131" t="s">
        <v>15</v>
      </c>
      <c r="D4" s="126"/>
      <c r="E4" s="127"/>
      <c r="F4" s="4"/>
      <c r="G4" s="127"/>
    </row>
    <row r="5" spans="1:7" s="12" customFormat="1" ht="13.5">
      <c r="A5" s="132"/>
      <c r="B5" s="132"/>
      <c r="C5" s="133"/>
      <c r="D5" s="126"/>
      <c r="E5" s="127"/>
      <c r="F5" s="127"/>
      <c r="G5" s="395"/>
    </row>
    <row r="6" spans="1:7" s="12" customFormat="1" ht="13.5">
      <c r="A6" s="132">
        <v>1</v>
      </c>
      <c r="B6" s="132"/>
      <c r="C6" s="134" t="s">
        <v>3</v>
      </c>
      <c r="D6" s="135"/>
      <c r="E6" s="136"/>
      <c r="F6" s="410"/>
      <c r="G6" s="402"/>
    </row>
    <row r="7" spans="1:13" s="13" customFormat="1" ht="13.5">
      <c r="A7" s="132"/>
      <c r="B7" s="132"/>
      <c r="C7" s="134"/>
      <c r="D7" s="135"/>
      <c r="E7" s="139"/>
      <c r="F7" s="411"/>
      <c r="G7" s="405"/>
      <c r="M7" s="20"/>
    </row>
    <row r="8" spans="1:13" s="13" customFormat="1" ht="179.25">
      <c r="A8" s="142">
        <v>1</v>
      </c>
      <c r="B8" s="142">
        <v>1</v>
      </c>
      <c r="C8" s="22" t="s">
        <v>17</v>
      </c>
      <c r="D8" s="126" t="s">
        <v>12</v>
      </c>
      <c r="E8" s="127">
        <v>170</v>
      </c>
      <c r="F8" s="420"/>
      <c r="G8" s="395">
        <f>E8*F8</f>
        <v>0</v>
      </c>
      <c r="M8" s="20"/>
    </row>
    <row r="9" spans="1:13" s="13" customFormat="1" ht="13.5">
      <c r="A9" s="142"/>
      <c r="B9" s="142"/>
      <c r="C9" s="35"/>
      <c r="F9" s="421"/>
      <c r="G9" s="439"/>
      <c r="M9" s="20"/>
    </row>
    <row r="10" spans="1:13" s="13" customFormat="1" ht="123.75">
      <c r="A10" s="142">
        <v>1</v>
      </c>
      <c r="B10" s="142">
        <v>2</v>
      </c>
      <c r="C10" s="131" t="s">
        <v>265</v>
      </c>
      <c r="D10" s="126" t="s">
        <v>11</v>
      </c>
      <c r="E10" s="127">
        <v>120</v>
      </c>
      <c r="F10" s="420"/>
      <c r="G10" s="395">
        <f>E10*F10</f>
        <v>0</v>
      </c>
      <c r="M10" s="20"/>
    </row>
    <row r="11" spans="1:13" s="13" customFormat="1" ht="13.5">
      <c r="A11" s="142"/>
      <c r="B11" s="142"/>
      <c r="C11" s="131"/>
      <c r="D11" s="126"/>
      <c r="E11" s="127"/>
      <c r="F11" s="420"/>
      <c r="G11" s="395"/>
      <c r="M11" s="20"/>
    </row>
    <row r="12" spans="1:13" s="13" customFormat="1" ht="123.75">
      <c r="A12" s="142">
        <v>1</v>
      </c>
      <c r="B12" s="142">
        <v>3</v>
      </c>
      <c r="C12" s="131" t="s">
        <v>266</v>
      </c>
      <c r="D12" s="145" t="s">
        <v>2</v>
      </c>
      <c r="E12" s="239">
        <v>11</v>
      </c>
      <c r="F12" s="420"/>
      <c r="G12" s="395">
        <f>E12*F12</f>
        <v>0</v>
      </c>
      <c r="M12" s="20"/>
    </row>
    <row r="13" spans="1:7" s="14" customFormat="1" ht="13.5">
      <c r="A13" s="142"/>
      <c r="B13" s="142"/>
      <c r="C13" s="35"/>
      <c r="D13" s="13"/>
      <c r="E13" s="13"/>
      <c r="F13" s="421"/>
      <c r="G13" s="439"/>
    </row>
    <row r="14" spans="1:10" s="14" customFormat="1" ht="72">
      <c r="A14" s="142">
        <v>1</v>
      </c>
      <c r="B14" s="142">
        <v>4</v>
      </c>
      <c r="C14" s="131" t="s">
        <v>314</v>
      </c>
      <c r="D14" s="126" t="s">
        <v>12</v>
      </c>
      <c r="E14" s="127">
        <v>20</v>
      </c>
      <c r="F14" s="420"/>
      <c r="G14" s="395">
        <f>E14*F14</f>
        <v>0</v>
      </c>
      <c r="J14" s="29"/>
    </row>
    <row r="15" spans="1:7" s="34" customFormat="1" ht="13.5">
      <c r="A15" s="142"/>
      <c r="B15" s="142"/>
      <c r="C15" s="35"/>
      <c r="D15" s="126"/>
      <c r="E15" s="127"/>
      <c r="F15" s="420"/>
      <c r="G15" s="395"/>
    </row>
    <row r="16" spans="1:8" s="34" customFormat="1" ht="96">
      <c r="A16" s="142">
        <v>1</v>
      </c>
      <c r="B16" s="142">
        <v>5</v>
      </c>
      <c r="C16" s="22" t="s">
        <v>312</v>
      </c>
      <c r="D16" s="126"/>
      <c r="E16" s="127"/>
      <c r="F16" s="420"/>
      <c r="G16" s="395"/>
      <c r="H16" s="225"/>
    </row>
    <row r="17" spans="1:7" s="34" customFormat="1" ht="27">
      <c r="A17" s="143"/>
      <c r="B17" s="143"/>
      <c r="C17" s="146" t="s">
        <v>25</v>
      </c>
      <c r="D17" s="147" t="s">
        <v>24</v>
      </c>
      <c r="E17" s="233">
        <v>170</v>
      </c>
      <c r="F17" s="440"/>
      <c r="G17" s="397">
        <f>E17*F17</f>
        <v>0</v>
      </c>
    </row>
    <row r="18" spans="1:7" s="34" customFormat="1" ht="41.25">
      <c r="A18" s="143"/>
      <c r="B18" s="143"/>
      <c r="C18" s="35" t="s">
        <v>313</v>
      </c>
      <c r="D18" s="126" t="s">
        <v>11</v>
      </c>
      <c r="E18" s="127">
        <v>1000</v>
      </c>
      <c r="F18" s="420"/>
      <c r="G18" s="395">
        <f>E18*F18</f>
        <v>0</v>
      </c>
    </row>
    <row r="19" spans="1:7" s="34" customFormat="1" ht="27">
      <c r="A19" s="143"/>
      <c r="B19" s="143"/>
      <c r="C19" s="35" t="s">
        <v>270</v>
      </c>
      <c r="D19" s="147" t="s">
        <v>24</v>
      </c>
      <c r="E19" s="127">
        <v>170</v>
      </c>
      <c r="F19" s="420"/>
      <c r="G19" s="395">
        <f>E19*F19</f>
        <v>0</v>
      </c>
    </row>
    <row r="20" spans="1:7" s="34" customFormat="1" ht="16.5">
      <c r="A20" s="143"/>
      <c r="B20" s="143"/>
      <c r="C20" s="35" t="s">
        <v>271</v>
      </c>
      <c r="D20" s="147" t="s">
        <v>24</v>
      </c>
      <c r="E20" s="127">
        <v>170</v>
      </c>
      <c r="F20" s="420"/>
      <c r="G20" s="395">
        <f>E20*F20</f>
        <v>0</v>
      </c>
    </row>
    <row r="21" spans="1:7" s="34" customFormat="1" ht="27">
      <c r="A21" s="143"/>
      <c r="B21" s="143"/>
      <c r="C21" s="35" t="s">
        <v>261</v>
      </c>
      <c r="D21" s="147" t="s">
        <v>27</v>
      </c>
      <c r="E21" s="152">
        <v>140</v>
      </c>
      <c r="F21" s="420"/>
      <c r="G21" s="398">
        <f>E21*F21</f>
        <v>0</v>
      </c>
    </row>
    <row r="22" spans="1:7" s="34" customFormat="1" ht="13.5">
      <c r="A22" s="143"/>
      <c r="B22" s="143"/>
      <c r="C22" s="232"/>
      <c r="D22" s="126"/>
      <c r="E22" s="127"/>
      <c r="F22" s="420"/>
      <c r="G22" s="395"/>
    </row>
    <row r="23" spans="1:7" s="34" customFormat="1" ht="82.5">
      <c r="A23" s="148">
        <v>1</v>
      </c>
      <c r="B23" s="148">
        <v>6</v>
      </c>
      <c r="C23" s="22" t="s">
        <v>315</v>
      </c>
      <c r="D23" s="126"/>
      <c r="E23" s="127"/>
      <c r="F23" s="420"/>
      <c r="G23" s="395"/>
    </row>
    <row r="24" spans="1:7" s="34" customFormat="1" ht="13.5">
      <c r="A24" s="148"/>
      <c r="B24" s="148"/>
      <c r="C24" s="237" t="s">
        <v>316</v>
      </c>
      <c r="D24" s="126" t="s">
        <v>2</v>
      </c>
      <c r="E24" s="249" t="s">
        <v>371</v>
      </c>
      <c r="F24" s="420"/>
      <c r="G24" s="395">
        <f aca="true" t="shared" si="0" ref="G24:G29">E24*F24</f>
        <v>0</v>
      </c>
    </row>
    <row r="25" spans="1:7" s="34" customFormat="1" ht="13.5">
      <c r="A25" s="148"/>
      <c r="B25" s="148"/>
      <c r="C25" s="237" t="s">
        <v>242</v>
      </c>
      <c r="D25" s="126" t="s">
        <v>2</v>
      </c>
      <c r="E25" s="249" t="s">
        <v>371</v>
      </c>
      <c r="F25" s="420"/>
      <c r="G25" s="395">
        <f t="shared" si="0"/>
        <v>0</v>
      </c>
    </row>
    <row r="26" spans="1:7" s="34" customFormat="1" ht="13.5">
      <c r="A26" s="148"/>
      <c r="B26" s="148"/>
      <c r="C26" s="237" t="s">
        <v>333</v>
      </c>
      <c r="D26" s="126" t="s">
        <v>2</v>
      </c>
      <c r="E26" s="249">
        <v>3</v>
      </c>
      <c r="F26" s="420"/>
      <c r="G26" s="395">
        <f t="shared" si="0"/>
        <v>0</v>
      </c>
    </row>
    <row r="27" spans="1:7" s="34" customFormat="1" ht="13.5">
      <c r="A27" s="148"/>
      <c r="B27" s="148"/>
      <c r="C27" s="237" t="s">
        <v>269</v>
      </c>
      <c r="D27" s="126" t="s">
        <v>2</v>
      </c>
      <c r="E27" s="249">
        <v>3</v>
      </c>
      <c r="F27" s="420"/>
      <c r="G27" s="395">
        <f t="shared" si="0"/>
        <v>0</v>
      </c>
    </row>
    <row r="28" spans="1:7" s="34" customFormat="1" ht="27">
      <c r="A28" s="148"/>
      <c r="B28" s="148"/>
      <c r="C28" s="237" t="s">
        <v>334</v>
      </c>
      <c r="D28" s="126" t="s">
        <v>2</v>
      </c>
      <c r="E28" s="249">
        <v>1</v>
      </c>
      <c r="F28" s="420"/>
      <c r="G28" s="395">
        <f t="shared" si="0"/>
        <v>0</v>
      </c>
    </row>
    <row r="29" spans="1:7" s="34" customFormat="1" ht="27">
      <c r="A29" s="148"/>
      <c r="B29" s="148"/>
      <c r="C29" s="237" t="s">
        <v>335</v>
      </c>
      <c r="D29" s="147" t="s">
        <v>2</v>
      </c>
      <c r="E29" s="250">
        <v>65</v>
      </c>
      <c r="F29" s="422"/>
      <c r="G29" s="398">
        <f t="shared" si="0"/>
        <v>0</v>
      </c>
    </row>
    <row r="30" spans="1:7" s="34" customFormat="1" ht="13.5">
      <c r="A30" s="148"/>
      <c r="B30" s="148"/>
      <c r="C30" s="35" t="s">
        <v>391</v>
      </c>
      <c r="D30" s="147" t="s">
        <v>2</v>
      </c>
      <c r="E30" s="250" t="s">
        <v>392</v>
      </c>
      <c r="F30" s="422"/>
      <c r="G30" s="398">
        <f>E30*F30</f>
        <v>0</v>
      </c>
    </row>
    <row r="31" spans="1:7" s="34" customFormat="1" ht="13.5">
      <c r="A31" s="143"/>
      <c r="B31" s="143"/>
      <c r="C31" s="35"/>
      <c r="D31" s="126"/>
      <c r="E31" s="127"/>
      <c r="F31" s="420"/>
      <c r="G31" s="395"/>
    </row>
    <row r="32" spans="1:7" s="34" customFormat="1" ht="110.25">
      <c r="A32" s="148">
        <v>1</v>
      </c>
      <c r="B32" s="148">
        <v>7</v>
      </c>
      <c r="C32" s="149" t="s">
        <v>23</v>
      </c>
      <c r="D32" s="150"/>
      <c r="E32" s="39"/>
      <c r="F32" s="423"/>
      <c r="G32" s="399"/>
    </row>
    <row r="33" spans="1:7" s="34" customFormat="1" ht="16.5">
      <c r="A33" s="148"/>
      <c r="B33" s="148"/>
      <c r="C33" s="151" t="s">
        <v>246</v>
      </c>
      <c r="D33" s="145" t="s">
        <v>24</v>
      </c>
      <c r="E33" s="152">
        <v>170</v>
      </c>
      <c r="F33" s="422"/>
      <c r="G33" s="398">
        <f>E33*F33</f>
        <v>0</v>
      </c>
    </row>
    <row r="34" spans="1:7" s="34" customFormat="1" ht="16.5">
      <c r="A34" s="153"/>
      <c r="B34" s="154"/>
      <c r="C34" s="155" t="s">
        <v>249</v>
      </c>
      <c r="D34" s="145" t="s">
        <v>24</v>
      </c>
      <c r="E34" s="152">
        <v>170</v>
      </c>
      <c r="F34" s="422"/>
      <c r="G34" s="398">
        <f>E34*F34</f>
        <v>0</v>
      </c>
    </row>
    <row r="35" spans="1:7" s="34" customFormat="1" ht="16.5">
      <c r="A35" s="36"/>
      <c r="B35" s="36"/>
      <c r="C35" s="155" t="s">
        <v>250</v>
      </c>
      <c r="D35" s="145" t="s">
        <v>24</v>
      </c>
      <c r="E35" s="152">
        <v>230</v>
      </c>
      <c r="F35" s="422"/>
      <c r="G35" s="398">
        <f>E35*F35</f>
        <v>0</v>
      </c>
    </row>
    <row r="36" spans="1:13" s="14" customFormat="1" ht="13.5">
      <c r="A36" s="22"/>
      <c r="B36" s="22"/>
      <c r="C36" s="22"/>
      <c r="D36" s="22"/>
      <c r="E36" s="22"/>
      <c r="F36" s="424"/>
      <c r="G36" s="400"/>
      <c r="M36" s="21"/>
    </row>
    <row r="37" spans="1:13" s="14" customFormat="1" ht="96">
      <c r="A37" s="156">
        <v>1</v>
      </c>
      <c r="B37" s="156">
        <v>8</v>
      </c>
      <c r="C37" s="131" t="s">
        <v>263</v>
      </c>
      <c r="D37" s="126" t="s">
        <v>7</v>
      </c>
      <c r="E37" s="157">
        <v>1</v>
      </c>
      <c r="F37" s="420"/>
      <c r="G37" s="395">
        <f>E37*F37</f>
        <v>0</v>
      </c>
      <c r="M37" s="21"/>
    </row>
    <row r="38" spans="1:13" s="14" customFormat="1" ht="13.5">
      <c r="A38" s="156"/>
      <c r="B38" s="156"/>
      <c r="C38" s="238"/>
      <c r="D38" s="126"/>
      <c r="E38" s="157"/>
      <c r="F38" s="420"/>
      <c r="G38" s="395"/>
      <c r="M38" s="21"/>
    </row>
    <row r="39" spans="1:7" ht="69">
      <c r="A39" s="156">
        <v>1</v>
      </c>
      <c r="B39" s="156">
        <v>9</v>
      </c>
      <c r="C39" s="131" t="s">
        <v>262</v>
      </c>
      <c r="D39" s="126" t="s">
        <v>7</v>
      </c>
      <c r="E39" s="157">
        <v>1</v>
      </c>
      <c r="F39" s="420"/>
      <c r="G39" s="395">
        <f>E39*F39</f>
        <v>0</v>
      </c>
    </row>
    <row r="40" spans="1:9" ht="13.5">
      <c r="A40" s="143"/>
      <c r="B40" s="143"/>
      <c r="C40" s="146"/>
      <c r="D40" s="126"/>
      <c r="E40" s="144"/>
      <c r="F40" s="420"/>
      <c r="G40" s="395"/>
      <c r="I40" s="31"/>
    </row>
    <row r="41" spans="1:8" ht="13.5">
      <c r="A41" s="158"/>
      <c r="B41" s="158"/>
      <c r="C41" s="159" t="s">
        <v>9</v>
      </c>
      <c r="D41" s="160"/>
      <c r="E41" s="161"/>
      <c r="F41" s="420"/>
      <c r="G41" s="401">
        <f>SUM(G8:G40)</f>
        <v>0</v>
      </c>
      <c r="H41" s="15"/>
    </row>
    <row r="42" spans="1:7" ht="13.5">
      <c r="A42" s="162"/>
      <c r="B42" s="162"/>
      <c r="C42" s="143"/>
      <c r="D42" s="160"/>
      <c r="E42" s="161"/>
      <c r="F42" s="420"/>
      <c r="G42" s="395"/>
    </row>
    <row r="43" spans="1:7" ht="13.5">
      <c r="A43" s="132">
        <v>2</v>
      </c>
      <c r="B43" s="132"/>
      <c r="C43" s="132" t="s">
        <v>4</v>
      </c>
      <c r="D43" s="135"/>
      <c r="E43" s="163"/>
      <c r="F43" s="425"/>
      <c r="G43" s="402"/>
    </row>
    <row r="44" spans="1:7" ht="13.5">
      <c r="A44" s="132"/>
      <c r="B44" s="132"/>
      <c r="C44" s="142"/>
      <c r="D44" s="135"/>
      <c r="E44" s="163"/>
      <c r="F44" s="425"/>
      <c r="G44" s="402"/>
    </row>
    <row r="45" spans="1:7" ht="192.75">
      <c r="A45" s="142">
        <v>2</v>
      </c>
      <c r="B45" s="142">
        <v>1</v>
      </c>
      <c r="C45" s="131" t="s">
        <v>244</v>
      </c>
      <c r="D45" s="126" t="s">
        <v>10</v>
      </c>
      <c r="E45" s="127">
        <v>250</v>
      </c>
      <c r="F45" s="420"/>
      <c r="G45" s="395">
        <f>E45*F45</f>
        <v>0</v>
      </c>
    </row>
    <row r="46" spans="1:13" ht="13.5">
      <c r="A46" s="142"/>
      <c r="B46" s="142"/>
      <c r="C46" s="35"/>
      <c r="F46" s="420"/>
      <c r="G46" s="441"/>
      <c r="M46" s="21"/>
    </row>
    <row r="47" spans="1:13" ht="192.75">
      <c r="A47" s="142">
        <v>2</v>
      </c>
      <c r="B47" s="142">
        <v>2</v>
      </c>
      <c r="C47" s="131" t="s">
        <v>243</v>
      </c>
      <c r="D47" s="126" t="s">
        <v>10</v>
      </c>
      <c r="E47" s="127">
        <v>380</v>
      </c>
      <c r="F47" s="420"/>
      <c r="G47" s="395">
        <f>E47*F47</f>
        <v>0</v>
      </c>
      <c r="M47" s="21"/>
    </row>
    <row r="48" spans="1:13" ht="13.5">
      <c r="A48" s="142"/>
      <c r="B48" s="142"/>
      <c r="C48" s="131"/>
      <c r="D48" s="126"/>
      <c r="E48" s="127"/>
      <c r="F48" s="420"/>
      <c r="G48" s="395"/>
      <c r="M48" s="21"/>
    </row>
    <row r="49" spans="1:13" ht="151.5">
      <c r="A49" s="142">
        <v>2</v>
      </c>
      <c r="B49" s="142">
        <v>3</v>
      </c>
      <c r="C49" s="131" t="s">
        <v>267</v>
      </c>
      <c r="D49" s="126"/>
      <c r="E49" s="127"/>
      <c r="F49" s="420"/>
      <c r="G49" s="395"/>
      <c r="M49" s="21"/>
    </row>
    <row r="50" spans="1:13" ht="13.5">
      <c r="A50" s="142"/>
      <c r="B50" s="142"/>
      <c r="C50" s="131" t="s">
        <v>247</v>
      </c>
      <c r="D50" s="126" t="s">
        <v>248</v>
      </c>
      <c r="E50" s="127">
        <v>25</v>
      </c>
      <c r="F50" s="420"/>
      <c r="G50" s="395">
        <f>E50*F50</f>
        <v>0</v>
      </c>
      <c r="M50" s="21"/>
    </row>
    <row r="51" spans="1:7" ht="13.5">
      <c r="A51" s="142"/>
      <c r="B51" s="142"/>
      <c r="C51" s="22"/>
      <c r="D51" s="126"/>
      <c r="E51" s="127"/>
      <c r="F51" s="420"/>
      <c r="G51" s="395"/>
    </row>
    <row r="52" spans="1:7" ht="72">
      <c r="A52" s="165">
        <v>2</v>
      </c>
      <c r="B52" s="165">
        <v>4</v>
      </c>
      <c r="C52" s="166" t="s">
        <v>26</v>
      </c>
      <c r="D52" s="145" t="s">
        <v>27</v>
      </c>
      <c r="E52" s="152">
        <v>1510</v>
      </c>
      <c r="F52" s="422"/>
      <c r="G52" s="398">
        <f>E52*F52</f>
        <v>0</v>
      </c>
    </row>
    <row r="53" spans="1:7" ht="13.5">
      <c r="A53" s="165"/>
      <c r="B53" s="165"/>
      <c r="C53" s="35"/>
      <c r="D53" s="7"/>
      <c r="E53" s="7"/>
      <c r="F53" s="426"/>
      <c r="G53" s="15"/>
    </row>
    <row r="54" spans="1:7" ht="171">
      <c r="A54" s="156">
        <v>2</v>
      </c>
      <c r="B54" s="156">
        <v>5</v>
      </c>
      <c r="C54" s="131" t="s">
        <v>245</v>
      </c>
      <c r="D54" s="126" t="s">
        <v>10</v>
      </c>
      <c r="E54" s="127">
        <v>189</v>
      </c>
      <c r="F54" s="420"/>
      <c r="G54" s="395">
        <f>E54*F54</f>
        <v>0</v>
      </c>
    </row>
    <row r="55" spans="1:13" ht="13.5">
      <c r="A55" s="156"/>
      <c r="B55" s="156"/>
      <c r="C55" s="35"/>
      <c r="D55" s="7"/>
      <c r="E55" s="7"/>
      <c r="F55" s="426"/>
      <c r="G55" s="15"/>
      <c r="M55" s="20"/>
    </row>
    <row r="56" spans="1:13" ht="240.75">
      <c r="A56" s="142">
        <v>2</v>
      </c>
      <c r="B56" s="142">
        <v>6</v>
      </c>
      <c r="C56" s="131" t="s">
        <v>18</v>
      </c>
      <c r="D56" s="126" t="s">
        <v>11</v>
      </c>
      <c r="E56" s="127">
        <v>1630</v>
      </c>
      <c r="F56" s="420"/>
      <c r="G56" s="395">
        <f>E56*F56</f>
        <v>0</v>
      </c>
      <c r="M56" s="20"/>
    </row>
    <row r="57" spans="1:13" ht="13.5">
      <c r="A57" s="142"/>
      <c r="B57" s="142"/>
      <c r="C57" s="35"/>
      <c r="D57" s="7"/>
      <c r="E57" s="7"/>
      <c r="F57" s="426"/>
      <c r="G57" s="15"/>
      <c r="M57" s="23"/>
    </row>
    <row r="58" spans="1:13" ht="168">
      <c r="A58" s="165">
        <v>2</v>
      </c>
      <c r="B58" s="165">
        <v>7</v>
      </c>
      <c r="C58" s="166" t="s">
        <v>268</v>
      </c>
      <c r="D58" s="145" t="s">
        <v>28</v>
      </c>
      <c r="E58" s="152">
        <v>25</v>
      </c>
      <c r="F58" s="427"/>
      <c r="G58" s="398">
        <f>E58*F58</f>
        <v>0</v>
      </c>
      <c r="M58" s="23"/>
    </row>
    <row r="59" spans="1:13" ht="13.5">
      <c r="A59" s="165"/>
      <c r="B59" s="165"/>
      <c r="C59" s="166"/>
      <c r="D59" s="145"/>
      <c r="E59" s="152"/>
      <c r="F59" s="427"/>
      <c r="G59" s="398"/>
      <c r="M59" s="23"/>
    </row>
    <row r="60" spans="1:13" ht="110.25">
      <c r="A60" s="258">
        <v>2</v>
      </c>
      <c r="B60" s="258">
        <v>8</v>
      </c>
      <c r="C60" s="234" t="s">
        <v>393</v>
      </c>
      <c r="D60" s="256" t="s">
        <v>358</v>
      </c>
      <c r="E60" s="257">
        <v>35</v>
      </c>
      <c r="F60" s="390"/>
      <c r="G60" s="391">
        <f>E60*F60</f>
        <v>0</v>
      </c>
      <c r="M60" s="23"/>
    </row>
    <row r="61" spans="1:13" ht="13.5">
      <c r="A61" s="392"/>
      <c r="B61" s="392"/>
      <c r="C61" s="35"/>
      <c r="D61" s="7"/>
      <c r="E61" s="7"/>
      <c r="F61" s="426"/>
      <c r="G61" s="15"/>
      <c r="M61" s="23"/>
    </row>
    <row r="62" spans="1:13" ht="96">
      <c r="A62" s="258">
        <v>2</v>
      </c>
      <c r="B62" s="258">
        <v>9</v>
      </c>
      <c r="C62" s="234" t="s">
        <v>394</v>
      </c>
      <c r="D62" s="256" t="s">
        <v>358</v>
      </c>
      <c r="E62" s="257">
        <v>65</v>
      </c>
      <c r="F62" s="390"/>
      <c r="G62" s="391">
        <f>E62*F62</f>
        <v>0</v>
      </c>
      <c r="M62" s="23"/>
    </row>
    <row r="63" spans="1:13" ht="13.5">
      <c r="A63" s="258"/>
      <c r="B63" s="258"/>
      <c r="C63" s="234"/>
      <c r="D63" s="256"/>
      <c r="E63" s="257"/>
      <c r="F63" s="390"/>
      <c r="G63" s="391"/>
      <c r="M63" s="23"/>
    </row>
    <row r="64" spans="1:13" ht="123.75">
      <c r="A64" s="148">
        <v>2</v>
      </c>
      <c r="B64" s="148">
        <v>10</v>
      </c>
      <c r="C64" s="22" t="s">
        <v>395</v>
      </c>
      <c r="D64" s="126" t="s">
        <v>10</v>
      </c>
      <c r="E64" s="127">
        <v>70</v>
      </c>
      <c r="F64" s="420"/>
      <c r="G64" s="395">
        <f>E64*F64</f>
        <v>0</v>
      </c>
      <c r="M64" s="23"/>
    </row>
    <row r="65" spans="1:13" ht="13.5">
      <c r="A65" s="392"/>
      <c r="B65" s="392"/>
      <c r="C65" s="35"/>
      <c r="D65" s="7"/>
      <c r="E65" s="7"/>
      <c r="F65" s="426"/>
      <c r="G65" s="15"/>
      <c r="M65" s="23"/>
    </row>
    <row r="66" spans="1:13" ht="54.75">
      <c r="A66" s="165">
        <v>2</v>
      </c>
      <c r="B66" s="165">
        <v>11</v>
      </c>
      <c r="C66" s="112" t="s">
        <v>145</v>
      </c>
      <c r="D66" s="145" t="s">
        <v>28</v>
      </c>
      <c r="E66" s="152">
        <v>498</v>
      </c>
      <c r="F66" s="427"/>
      <c r="G66" s="398">
        <f>E66*F66</f>
        <v>0</v>
      </c>
      <c r="M66" s="23"/>
    </row>
    <row r="67" spans="1:10" ht="13.5">
      <c r="A67" s="142"/>
      <c r="B67" s="142"/>
      <c r="C67" s="131"/>
      <c r="D67" s="126"/>
      <c r="E67" s="144"/>
      <c r="F67" s="428"/>
      <c r="G67" s="404"/>
      <c r="I67" s="31"/>
      <c r="J67" s="31"/>
    </row>
    <row r="68" spans="1:7" s="12" customFormat="1" ht="13.5">
      <c r="A68" s="167"/>
      <c r="B68" s="167"/>
      <c r="C68" s="159" t="s">
        <v>9</v>
      </c>
      <c r="D68" s="160"/>
      <c r="E68" s="161"/>
      <c r="F68" s="420"/>
      <c r="G68" s="401">
        <f>SUM(G45:G67)</f>
        <v>0</v>
      </c>
    </row>
    <row r="69" spans="1:7" ht="13.5">
      <c r="A69" s="132"/>
      <c r="B69" s="132"/>
      <c r="C69" s="132"/>
      <c r="D69" s="135"/>
      <c r="E69" s="168"/>
      <c r="F69" s="429"/>
      <c r="G69" s="401"/>
    </row>
    <row r="70" spans="1:7" ht="13.5">
      <c r="A70" s="132">
        <v>3</v>
      </c>
      <c r="B70" s="132"/>
      <c r="C70" s="132" t="s">
        <v>21</v>
      </c>
      <c r="D70" s="135"/>
      <c r="E70" s="163"/>
      <c r="F70" s="425"/>
      <c r="G70" s="402"/>
    </row>
    <row r="71" spans="1:13" ht="13.5">
      <c r="A71" s="156"/>
      <c r="B71" s="156"/>
      <c r="C71" s="132"/>
      <c r="D71" s="135"/>
      <c r="E71" s="168"/>
      <c r="F71" s="430"/>
      <c r="G71" s="405"/>
      <c r="M71" s="20"/>
    </row>
    <row r="72" spans="1:13" ht="223.5">
      <c r="A72" s="156">
        <v>3</v>
      </c>
      <c r="B72" s="156">
        <v>1</v>
      </c>
      <c r="C72" s="131" t="s">
        <v>251</v>
      </c>
      <c r="D72" s="126" t="s">
        <v>12</v>
      </c>
      <c r="E72" s="127">
        <v>280</v>
      </c>
      <c r="F72" s="420"/>
      <c r="G72" s="395">
        <f>E72*F72</f>
        <v>0</v>
      </c>
      <c r="I72" s="4"/>
      <c r="M72" s="20"/>
    </row>
    <row r="73" spans="1:7" ht="13.5">
      <c r="A73" s="156"/>
      <c r="B73" s="156"/>
      <c r="C73" s="35"/>
      <c r="F73" s="420"/>
      <c r="G73" s="441"/>
    </row>
    <row r="74" spans="1:7" ht="168">
      <c r="A74" s="156">
        <v>3</v>
      </c>
      <c r="B74" s="156">
        <v>2</v>
      </c>
      <c r="C74" s="131" t="s">
        <v>19</v>
      </c>
      <c r="D74" s="126" t="s">
        <v>12</v>
      </c>
      <c r="E74" s="127">
        <v>110</v>
      </c>
      <c r="F74" s="420"/>
      <c r="G74" s="395">
        <f>E74*F74</f>
        <v>0</v>
      </c>
    </row>
    <row r="75" spans="1:7" ht="13.5">
      <c r="A75" s="156"/>
      <c r="B75" s="156"/>
      <c r="C75" s="131"/>
      <c r="D75" s="126"/>
      <c r="E75" s="127"/>
      <c r="F75" s="420"/>
      <c r="G75" s="395"/>
    </row>
    <row r="76" spans="1:7" ht="96">
      <c r="A76" s="156">
        <v>3</v>
      </c>
      <c r="B76" s="156">
        <v>3</v>
      </c>
      <c r="C76" s="131" t="s">
        <v>396</v>
      </c>
      <c r="D76" s="126" t="s">
        <v>10</v>
      </c>
      <c r="E76" s="127">
        <v>3.1</v>
      </c>
      <c r="F76" s="420"/>
      <c r="G76" s="395">
        <f>E76*F76</f>
        <v>0</v>
      </c>
    </row>
    <row r="77" spans="1:7" ht="13.5">
      <c r="A77" s="156"/>
      <c r="B77" s="156"/>
      <c r="C77" s="35"/>
      <c r="D77" s="126"/>
      <c r="E77" s="127"/>
      <c r="F77" s="420"/>
      <c r="G77" s="395"/>
    </row>
    <row r="78" spans="1:7" ht="110.25">
      <c r="A78" s="156">
        <v>3</v>
      </c>
      <c r="B78" s="156">
        <v>4</v>
      </c>
      <c r="C78" s="131" t="s">
        <v>324</v>
      </c>
      <c r="D78" s="126" t="s">
        <v>10</v>
      </c>
      <c r="E78" s="127">
        <v>8</v>
      </c>
      <c r="F78" s="420"/>
      <c r="G78" s="395">
        <f>E78*F78</f>
        <v>0</v>
      </c>
    </row>
    <row r="79" spans="1:7" ht="13.5">
      <c r="A79" s="156"/>
      <c r="B79" s="156"/>
      <c r="C79" s="238"/>
      <c r="D79" s="126"/>
      <c r="E79" s="127"/>
      <c r="F79" s="442"/>
      <c r="G79" s="395"/>
    </row>
    <row r="80" spans="1:7" ht="123.75">
      <c r="A80" s="258">
        <v>3</v>
      </c>
      <c r="B80" s="258">
        <v>5</v>
      </c>
      <c r="C80" s="235" t="s">
        <v>397</v>
      </c>
      <c r="D80" s="256" t="s">
        <v>358</v>
      </c>
      <c r="E80" s="257">
        <v>10</v>
      </c>
      <c r="F80" s="431"/>
      <c r="G80" s="407">
        <f>E80*F80</f>
        <v>0</v>
      </c>
    </row>
    <row r="81" spans="3:7" ht="13.5">
      <c r="C81" s="252"/>
      <c r="D81" s="251"/>
      <c r="F81" s="420"/>
      <c r="G81" s="441"/>
    </row>
    <row r="82" spans="1:7" ht="358.5">
      <c r="A82" s="12">
        <v>3</v>
      </c>
      <c r="B82" s="12">
        <v>6</v>
      </c>
      <c r="C82" s="253" t="s">
        <v>428</v>
      </c>
      <c r="D82" s="251"/>
      <c r="F82" s="420"/>
      <c r="G82" s="441"/>
    </row>
    <row r="83" spans="3:7" ht="16.5">
      <c r="C83" s="255" t="s">
        <v>357</v>
      </c>
      <c r="D83" s="256" t="s">
        <v>358</v>
      </c>
      <c r="E83" s="257">
        <v>156</v>
      </c>
      <c r="F83" s="431"/>
      <c r="G83" s="407">
        <f>E83*F83</f>
        <v>0</v>
      </c>
    </row>
    <row r="84" spans="1:7" ht="16.5">
      <c r="A84" s="156"/>
      <c r="B84" s="156"/>
      <c r="C84" s="234" t="s">
        <v>359</v>
      </c>
      <c r="D84" s="256" t="s">
        <v>360</v>
      </c>
      <c r="E84" s="257">
        <v>420</v>
      </c>
      <c r="F84" s="431"/>
      <c r="G84" s="407">
        <f>E84*F84</f>
        <v>0</v>
      </c>
    </row>
    <row r="85" spans="1:7" ht="13.5">
      <c r="A85" s="156"/>
      <c r="B85" s="156"/>
      <c r="C85" s="234"/>
      <c r="D85" s="256"/>
      <c r="E85" s="257"/>
      <c r="F85" s="431"/>
      <c r="G85" s="407"/>
    </row>
    <row r="86" spans="1:7" ht="248.25">
      <c r="A86" s="12">
        <v>3</v>
      </c>
      <c r="B86" s="12">
        <v>7</v>
      </c>
      <c r="C86" s="394" t="s">
        <v>429</v>
      </c>
      <c r="D86" s="256" t="s">
        <v>360</v>
      </c>
      <c r="E86" s="257">
        <v>3.8</v>
      </c>
      <c r="F86" s="431"/>
      <c r="G86" s="407">
        <f>E86*F86</f>
        <v>0</v>
      </c>
    </row>
    <row r="87" spans="1:10" ht="13.5">
      <c r="A87" s="156"/>
      <c r="B87" s="156"/>
      <c r="C87" s="234"/>
      <c r="D87" s="256"/>
      <c r="E87" s="257"/>
      <c r="F87" s="431"/>
      <c r="G87" s="407"/>
      <c r="I87" s="31"/>
      <c r="J87" s="31"/>
    </row>
    <row r="88" spans="1:7" ht="13.5">
      <c r="A88" s="156"/>
      <c r="B88" s="156"/>
      <c r="C88" s="159" t="s">
        <v>9</v>
      </c>
      <c r="D88" s="126"/>
      <c r="E88" s="144"/>
      <c r="F88" s="420"/>
      <c r="G88" s="401">
        <f>SUM(G72:G86)</f>
        <v>0</v>
      </c>
    </row>
    <row r="89" spans="1:7" ht="13.5">
      <c r="A89" s="156"/>
      <c r="B89" s="156"/>
      <c r="C89" s="159"/>
      <c r="D89" s="126"/>
      <c r="E89" s="144"/>
      <c r="F89" s="420"/>
      <c r="G89" s="401"/>
    </row>
    <row r="90" spans="1:7" s="12" customFormat="1" ht="13.5">
      <c r="A90" s="169">
        <v>4</v>
      </c>
      <c r="B90" s="169"/>
      <c r="C90" s="170" t="s">
        <v>1</v>
      </c>
      <c r="D90" s="135"/>
      <c r="E90" s="163"/>
      <c r="F90" s="430"/>
      <c r="G90" s="402"/>
    </row>
    <row r="91" spans="1:13" ht="13.5">
      <c r="A91" s="169"/>
      <c r="B91" s="169"/>
      <c r="C91" s="142"/>
      <c r="D91" s="135"/>
      <c r="E91" s="168"/>
      <c r="F91" s="429"/>
      <c r="G91" s="395"/>
      <c r="M91" s="20"/>
    </row>
    <row r="92" spans="1:13" ht="157.5">
      <c r="A92" s="156">
        <v>4</v>
      </c>
      <c r="B92" s="156">
        <v>1</v>
      </c>
      <c r="C92" s="22" t="s">
        <v>414</v>
      </c>
      <c r="D92" s="126" t="s">
        <v>10</v>
      </c>
      <c r="E92" s="127">
        <v>490</v>
      </c>
      <c r="F92" s="420"/>
      <c r="G92" s="395">
        <f>E92*F92</f>
        <v>0</v>
      </c>
      <c r="M92" s="20"/>
    </row>
    <row r="93" spans="1:13" ht="13.5">
      <c r="A93" s="156"/>
      <c r="B93" s="156"/>
      <c r="C93" s="22"/>
      <c r="D93" s="126"/>
      <c r="E93" s="127"/>
      <c r="F93" s="420"/>
      <c r="G93" s="395"/>
      <c r="M93" s="20"/>
    </row>
    <row r="94" spans="1:13" ht="207">
      <c r="A94" s="156">
        <v>4</v>
      </c>
      <c r="B94" s="156">
        <v>2</v>
      </c>
      <c r="C94" s="131" t="s">
        <v>415</v>
      </c>
      <c r="D94" s="126" t="s">
        <v>11</v>
      </c>
      <c r="E94" s="127">
        <v>1080</v>
      </c>
      <c r="F94" s="420"/>
      <c r="G94" s="395">
        <f>E94*F94</f>
        <v>0</v>
      </c>
      <c r="H94" s="15"/>
      <c r="M94" s="20"/>
    </row>
    <row r="95" spans="1:10" s="12" customFormat="1" ht="13.5">
      <c r="A95" s="156"/>
      <c r="B95" s="156"/>
      <c r="C95" s="35"/>
      <c r="D95" s="7"/>
      <c r="E95" s="7"/>
      <c r="F95" s="426"/>
      <c r="G95" s="15"/>
      <c r="I95" s="32"/>
      <c r="J95" s="32"/>
    </row>
    <row r="96" spans="1:7" s="12" customFormat="1" ht="13.5">
      <c r="A96" s="169"/>
      <c r="B96" s="169"/>
      <c r="C96" s="159" t="s">
        <v>9</v>
      </c>
      <c r="D96" s="135"/>
      <c r="E96" s="168"/>
      <c r="F96" s="429"/>
      <c r="G96" s="401">
        <f>SUM(G92:G95)</f>
        <v>0</v>
      </c>
    </row>
    <row r="97" spans="1:7" ht="13.5">
      <c r="A97" s="169"/>
      <c r="B97" s="169"/>
      <c r="C97" s="132"/>
      <c r="D97" s="135"/>
      <c r="E97" s="168"/>
      <c r="F97" s="429"/>
      <c r="G97" s="401"/>
    </row>
    <row r="98" spans="1:7" ht="13.5">
      <c r="A98" s="169">
        <v>5</v>
      </c>
      <c r="B98" s="169"/>
      <c r="C98" s="132" t="s">
        <v>5</v>
      </c>
      <c r="D98" s="135"/>
      <c r="E98" s="163"/>
      <c r="F98" s="425"/>
      <c r="G98" s="402"/>
    </row>
    <row r="99" spans="1:7" ht="13.5">
      <c r="A99" s="169"/>
      <c r="B99" s="169"/>
      <c r="C99" s="131"/>
      <c r="D99" s="126"/>
      <c r="E99" s="144"/>
      <c r="F99" s="420"/>
      <c r="G99" s="395"/>
    </row>
    <row r="100" spans="1:7" ht="96">
      <c r="A100" s="156">
        <v>5</v>
      </c>
      <c r="B100" s="156">
        <v>1</v>
      </c>
      <c r="C100" s="131" t="s">
        <v>422</v>
      </c>
      <c r="D100" s="126" t="s">
        <v>11</v>
      </c>
      <c r="E100" s="127">
        <v>1080</v>
      </c>
      <c r="F100" s="420"/>
      <c r="G100" s="395">
        <f>E100*F100</f>
        <v>0</v>
      </c>
    </row>
    <row r="101" spans="1:7" ht="13.5">
      <c r="A101" s="169"/>
      <c r="B101" s="169"/>
      <c r="C101" s="131"/>
      <c r="D101" s="126"/>
      <c r="E101" s="144"/>
      <c r="F101" s="420"/>
      <c r="G101" s="395"/>
    </row>
    <row r="102" spans="1:13" ht="207">
      <c r="A102" s="156">
        <v>5</v>
      </c>
      <c r="B102" s="156">
        <v>2</v>
      </c>
      <c r="C102" s="131" t="s">
        <v>417</v>
      </c>
      <c r="D102" s="126" t="s">
        <v>11</v>
      </c>
      <c r="E102" s="127">
        <v>1080</v>
      </c>
      <c r="F102" s="420"/>
      <c r="G102" s="395">
        <f>E102*F102</f>
        <v>0</v>
      </c>
      <c r="I102" s="4"/>
      <c r="M102" s="20"/>
    </row>
    <row r="103" spans="1:7" ht="13.5">
      <c r="A103" s="156"/>
      <c r="B103" s="156"/>
      <c r="C103" s="35"/>
      <c r="F103" s="420"/>
      <c r="G103" s="441"/>
    </row>
    <row r="104" spans="1:7" ht="179.25">
      <c r="A104" s="156">
        <v>5</v>
      </c>
      <c r="B104" s="156">
        <v>3</v>
      </c>
      <c r="C104" s="131" t="s">
        <v>228</v>
      </c>
      <c r="D104" s="126" t="s">
        <v>11</v>
      </c>
      <c r="E104" s="127">
        <v>585</v>
      </c>
      <c r="F104" s="420"/>
      <c r="G104" s="395">
        <f>E104*F104</f>
        <v>0</v>
      </c>
    </row>
    <row r="105" spans="1:10" s="12" customFormat="1" ht="13.5">
      <c r="A105" s="156"/>
      <c r="B105" s="156"/>
      <c r="C105" s="35"/>
      <c r="D105" s="3"/>
      <c r="E105" s="4"/>
      <c r="F105" s="420"/>
      <c r="G105" s="441"/>
      <c r="I105" s="32"/>
      <c r="J105" s="32"/>
    </row>
    <row r="106" spans="1:7" s="12" customFormat="1" ht="13.5">
      <c r="A106" s="169"/>
      <c r="B106" s="169"/>
      <c r="C106" s="159" t="s">
        <v>9</v>
      </c>
      <c r="D106" s="135"/>
      <c r="E106" s="168"/>
      <c r="F106" s="429"/>
      <c r="G106" s="401">
        <f>SUM(G100:G105)</f>
        <v>0</v>
      </c>
    </row>
    <row r="107" spans="1:7" ht="13.5">
      <c r="A107" s="169"/>
      <c r="B107" s="169"/>
      <c r="C107" s="132"/>
      <c r="D107" s="135"/>
      <c r="E107" s="168"/>
      <c r="F107" s="429"/>
      <c r="G107" s="395"/>
    </row>
    <row r="108" spans="1:7" ht="13.5">
      <c r="A108" s="169">
        <v>6</v>
      </c>
      <c r="B108" s="169"/>
      <c r="C108" s="132" t="s">
        <v>6</v>
      </c>
      <c r="D108" s="135"/>
      <c r="E108" s="163"/>
      <c r="F108" s="425"/>
      <c r="G108" s="402"/>
    </row>
    <row r="109" spans="1:7" ht="13.5">
      <c r="A109" s="169"/>
      <c r="B109" s="169"/>
      <c r="C109" s="132"/>
      <c r="D109" s="135"/>
      <c r="E109" s="163"/>
      <c r="F109" s="425"/>
      <c r="G109" s="402"/>
    </row>
    <row r="110" spans="1:7" ht="69">
      <c r="A110" s="169"/>
      <c r="B110" s="169"/>
      <c r="C110" s="142" t="s">
        <v>22</v>
      </c>
      <c r="D110" s="135"/>
      <c r="E110" s="163"/>
      <c r="F110" s="425"/>
      <c r="G110" s="402"/>
    </row>
    <row r="111" spans="1:7" ht="13.5">
      <c r="A111" s="169"/>
      <c r="B111" s="169"/>
      <c r="C111" s="131"/>
      <c r="D111" s="164"/>
      <c r="E111" s="144"/>
      <c r="F111" s="420"/>
      <c r="G111" s="395"/>
    </row>
    <row r="112" spans="1:7" ht="138">
      <c r="A112" s="156">
        <v>6</v>
      </c>
      <c r="B112" s="156">
        <v>1</v>
      </c>
      <c r="C112" s="131" t="s">
        <v>34</v>
      </c>
      <c r="D112" s="126"/>
      <c r="E112" s="144"/>
      <c r="F112" s="420"/>
      <c r="G112" s="395"/>
    </row>
    <row r="113" spans="1:9" ht="28.5">
      <c r="A113" s="169"/>
      <c r="B113" s="169"/>
      <c r="C113" s="173" t="s">
        <v>35</v>
      </c>
      <c r="D113" s="126" t="s">
        <v>12</v>
      </c>
      <c r="E113" s="127">
        <v>170</v>
      </c>
      <c r="F113" s="420"/>
      <c r="G113" s="395">
        <f>E113*F113</f>
        <v>0</v>
      </c>
      <c r="I113" s="15"/>
    </row>
    <row r="114" spans="1:7" ht="13.5">
      <c r="A114" s="169"/>
      <c r="B114" s="169"/>
      <c r="C114" s="35"/>
      <c r="D114" s="7"/>
      <c r="E114" s="7"/>
      <c r="F114" s="426"/>
      <c r="G114" s="15"/>
    </row>
    <row r="115" spans="1:7" ht="138">
      <c r="A115" s="156">
        <v>6</v>
      </c>
      <c r="B115" s="156">
        <v>2</v>
      </c>
      <c r="C115" s="131" t="s">
        <v>36</v>
      </c>
      <c r="D115" s="126"/>
      <c r="E115" s="144"/>
      <c r="F115" s="420"/>
      <c r="G115" s="395"/>
    </row>
    <row r="116" spans="1:7" ht="16.5">
      <c r="A116" s="156"/>
      <c r="B116" s="156"/>
      <c r="C116" s="173" t="s">
        <v>37</v>
      </c>
      <c r="D116" s="126" t="s">
        <v>12</v>
      </c>
      <c r="E116" s="127">
        <v>2</v>
      </c>
      <c r="F116" s="420"/>
      <c r="G116" s="395">
        <f>E116*F116</f>
        <v>0</v>
      </c>
    </row>
    <row r="117" spans="1:10" ht="16.5">
      <c r="A117" s="169"/>
      <c r="B117" s="169"/>
      <c r="C117" s="173" t="s">
        <v>398</v>
      </c>
      <c r="D117" s="126" t="s">
        <v>12</v>
      </c>
      <c r="E117" s="127">
        <v>5.6</v>
      </c>
      <c r="F117" s="420"/>
      <c r="G117" s="395">
        <f>E117*F117</f>
        <v>0</v>
      </c>
      <c r="J117" s="28"/>
    </row>
    <row r="118" spans="1:10" ht="14.25">
      <c r="A118" s="169"/>
      <c r="B118" s="169"/>
      <c r="C118" s="146"/>
      <c r="D118" s="126"/>
      <c r="E118" s="144"/>
      <c r="F118" s="420"/>
      <c r="G118" s="395"/>
      <c r="J118" s="28"/>
    </row>
    <row r="119" spans="1:10" ht="138">
      <c r="A119" s="156">
        <v>6</v>
      </c>
      <c r="B119" s="156">
        <v>6</v>
      </c>
      <c r="C119" s="131" t="s">
        <v>38</v>
      </c>
      <c r="D119" s="126" t="s">
        <v>11</v>
      </c>
      <c r="E119" s="127">
        <v>37</v>
      </c>
      <c r="F119" s="420"/>
      <c r="G119" s="395">
        <f>E119*F119</f>
        <v>0</v>
      </c>
      <c r="J119" s="28"/>
    </row>
    <row r="120" spans="1:10" ht="13.5">
      <c r="A120" s="156"/>
      <c r="B120" s="156"/>
      <c r="C120" s="22"/>
      <c r="D120" s="164"/>
      <c r="E120" s="164"/>
      <c r="F120" s="426"/>
      <c r="G120" s="403"/>
      <c r="I120" s="31"/>
      <c r="J120" s="31"/>
    </row>
    <row r="121" spans="1:7" ht="13.5">
      <c r="A121" s="169"/>
      <c r="B121" s="169"/>
      <c r="C121" s="159" t="s">
        <v>9</v>
      </c>
      <c r="D121" s="142"/>
      <c r="E121" s="168"/>
      <c r="F121" s="429"/>
      <c r="G121" s="401">
        <f>SUM(G112:G120)</f>
        <v>0</v>
      </c>
    </row>
    <row r="122" spans="1:7" ht="13.5">
      <c r="A122" s="132"/>
      <c r="B122" s="132"/>
      <c r="C122" s="134"/>
      <c r="D122" s="142"/>
      <c r="E122" s="168"/>
      <c r="F122" s="429"/>
      <c r="G122" s="401"/>
    </row>
    <row r="123" spans="1:7" ht="13.5">
      <c r="A123" s="132">
        <v>7</v>
      </c>
      <c r="B123" s="132"/>
      <c r="C123" s="134" t="s">
        <v>8</v>
      </c>
      <c r="D123" s="142"/>
      <c r="E123" s="168"/>
      <c r="F123" s="429"/>
      <c r="G123" s="401"/>
    </row>
    <row r="124" spans="1:13" ht="13.5">
      <c r="A124" s="132"/>
      <c r="B124" s="132"/>
      <c r="C124" s="134"/>
      <c r="D124" s="142"/>
      <c r="E124" s="168"/>
      <c r="F124" s="429"/>
      <c r="G124" s="401"/>
      <c r="M124" s="21"/>
    </row>
    <row r="125" spans="1:13" ht="110.25">
      <c r="A125" s="165">
        <v>7</v>
      </c>
      <c r="B125" s="165">
        <v>1</v>
      </c>
      <c r="C125" s="166" t="s">
        <v>20</v>
      </c>
      <c r="D125" s="145" t="s">
        <v>24</v>
      </c>
      <c r="E125" s="152">
        <v>170</v>
      </c>
      <c r="F125" s="432"/>
      <c r="G125" s="398">
        <f>E125*F125</f>
        <v>0</v>
      </c>
      <c r="M125" s="21"/>
    </row>
    <row r="126" spans="1:9" ht="13.5">
      <c r="A126" s="142"/>
      <c r="B126" s="142"/>
      <c r="C126" s="36"/>
      <c r="D126" s="126"/>
      <c r="E126" s="175"/>
      <c r="F126" s="408"/>
      <c r="G126" s="395"/>
      <c r="I126" s="31"/>
    </row>
    <row r="127" spans="1:9" ht="13.5">
      <c r="A127" s="132"/>
      <c r="B127" s="132"/>
      <c r="C127" s="159" t="s">
        <v>9</v>
      </c>
      <c r="D127" s="142"/>
      <c r="E127" s="168"/>
      <c r="F127" s="409"/>
      <c r="G127" s="401">
        <f>SUM(G125:G126)</f>
        <v>0</v>
      </c>
      <c r="I127" s="31"/>
    </row>
    <row r="128" spans="1:7" ht="13.5">
      <c r="A128" s="132"/>
      <c r="B128" s="132"/>
      <c r="C128" s="159"/>
      <c r="D128" s="142"/>
      <c r="E128" s="168"/>
      <c r="F128" s="409"/>
      <c r="G128" s="401"/>
    </row>
    <row r="129" spans="1:7" ht="13.5">
      <c r="A129" s="457">
        <v>3</v>
      </c>
      <c r="B129" s="132" t="s">
        <v>146</v>
      </c>
      <c r="C129" s="176" t="s">
        <v>390</v>
      </c>
      <c r="D129" s="126"/>
      <c r="E129" s="144"/>
      <c r="F129" s="127"/>
      <c r="G129" s="395"/>
    </row>
    <row r="130" spans="1:7" ht="13.5">
      <c r="A130" s="132"/>
      <c r="B130" s="132"/>
      <c r="C130" s="176"/>
      <c r="D130" s="126"/>
      <c r="E130" s="144"/>
      <c r="F130" s="127"/>
      <c r="G130" s="395"/>
    </row>
    <row r="131" spans="1:7" ht="13.5">
      <c r="A131" s="177"/>
      <c r="B131" s="177"/>
      <c r="C131" s="178" t="s">
        <v>0</v>
      </c>
      <c r="D131" s="135"/>
      <c r="E131" s="179"/>
      <c r="F131" s="410"/>
      <c r="G131" s="402"/>
    </row>
    <row r="132" spans="1:9" ht="13.5">
      <c r="A132" s="177"/>
      <c r="B132" s="177"/>
      <c r="C132" s="178"/>
      <c r="D132" s="135"/>
      <c r="E132" s="180"/>
      <c r="F132" s="411"/>
      <c r="G132" s="405"/>
      <c r="I132" s="33"/>
    </row>
    <row r="133" spans="1:7" ht="13.5">
      <c r="A133" s="177">
        <v>1</v>
      </c>
      <c r="B133" s="177"/>
      <c r="C133" s="134" t="s">
        <v>3</v>
      </c>
      <c r="D133" s="164"/>
      <c r="E133" s="181"/>
      <c r="F133" s="412"/>
      <c r="G133" s="413">
        <f>G41</f>
        <v>0</v>
      </c>
    </row>
    <row r="134" spans="1:7" ht="13.5">
      <c r="A134" s="177"/>
      <c r="B134" s="177"/>
      <c r="C134" s="134"/>
      <c r="D134" s="164"/>
      <c r="E134" s="181"/>
      <c r="F134" s="412"/>
      <c r="G134" s="413"/>
    </row>
    <row r="135" spans="1:7" ht="13.5">
      <c r="A135" s="177">
        <v>2</v>
      </c>
      <c r="B135" s="177"/>
      <c r="C135" s="132" t="s">
        <v>4</v>
      </c>
      <c r="D135" s="164"/>
      <c r="E135" s="181"/>
      <c r="F135" s="412"/>
      <c r="G135" s="413">
        <f>G68</f>
        <v>0</v>
      </c>
    </row>
    <row r="136" spans="1:7" ht="13.5">
      <c r="A136" s="177"/>
      <c r="B136" s="177"/>
      <c r="C136" s="132"/>
      <c r="D136" s="164"/>
      <c r="E136" s="181"/>
      <c r="F136" s="412"/>
      <c r="G136" s="413"/>
    </row>
    <row r="137" spans="1:7" ht="13.5">
      <c r="A137" s="177">
        <v>3</v>
      </c>
      <c r="B137" s="177"/>
      <c r="C137" s="134" t="s">
        <v>21</v>
      </c>
      <c r="D137" s="134"/>
      <c r="E137" s="134"/>
      <c r="F137" s="414"/>
      <c r="G137" s="413">
        <f>G88</f>
        <v>0</v>
      </c>
    </row>
    <row r="138" spans="1:7" ht="13.5">
      <c r="A138" s="177"/>
      <c r="B138" s="177"/>
      <c r="C138" s="132"/>
      <c r="D138" s="164"/>
      <c r="E138" s="181"/>
      <c r="F138" s="412"/>
      <c r="G138" s="413"/>
    </row>
    <row r="139" spans="1:7" ht="13.5">
      <c r="A139" s="177">
        <v>4</v>
      </c>
      <c r="B139" s="177"/>
      <c r="C139" s="170" t="s">
        <v>1</v>
      </c>
      <c r="D139" s="164"/>
      <c r="E139" s="181"/>
      <c r="F139" s="412"/>
      <c r="G139" s="401">
        <f>G96</f>
        <v>0</v>
      </c>
    </row>
    <row r="140" spans="1:7" ht="13.5">
      <c r="A140" s="177"/>
      <c r="B140" s="177"/>
      <c r="C140" s="178"/>
      <c r="D140" s="164"/>
      <c r="E140" s="181"/>
      <c r="F140" s="412"/>
      <c r="G140" s="401"/>
    </row>
    <row r="141" spans="1:7" ht="13.5">
      <c r="A141" s="177">
        <v>5</v>
      </c>
      <c r="B141" s="177"/>
      <c r="C141" s="132" t="s">
        <v>5</v>
      </c>
      <c r="D141" s="164"/>
      <c r="E141" s="181"/>
      <c r="F141" s="412"/>
      <c r="G141" s="413">
        <f>G106</f>
        <v>0</v>
      </c>
    </row>
    <row r="142" spans="1:7" ht="13.5">
      <c r="A142" s="177"/>
      <c r="B142" s="177"/>
      <c r="C142" s="178"/>
      <c r="D142" s="164"/>
      <c r="E142" s="181"/>
      <c r="F142" s="412"/>
      <c r="G142" s="413"/>
    </row>
    <row r="143" spans="1:7" ht="13.5">
      <c r="A143" s="177">
        <v>6</v>
      </c>
      <c r="B143" s="177"/>
      <c r="C143" s="132" t="s">
        <v>6</v>
      </c>
      <c r="D143" s="164"/>
      <c r="E143" s="181"/>
      <c r="F143" s="412"/>
      <c r="G143" s="413">
        <f>G121</f>
        <v>0</v>
      </c>
    </row>
    <row r="144" spans="1:7" ht="13.5">
      <c r="A144" s="177"/>
      <c r="B144" s="177"/>
      <c r="C144" s="178"/>
      <c r="D144" s="164"/>
      <c r="E144" s="181"/>
      <c r="F144" s="412"/>
      <c r="G144" s="413"/>
    </row>
    <row r="145" spans="1:7" ht="13.5">
      <c r="A145" s="177">
        <v>7</v>
      </c>
      <c r="B145" s="177"/>
      <c r="C145" s="134" t="s">
        <v>8</v>
      </c>
      <c r="D145" s="164"/>
      <c r="E145" s="181"/>
      <c r="F145" s="412"/>
      <c r="G145" s="413">
        <f>G127</f>
        <v>0</v>
      </c>
    </row>
    <row r="146" spans="1:10" ht="13.5">
      <c r="A146" s="177"/>
      <c r="B146" s="177"/>
      <c r="C146" s="178"/>
      <c r="D146" s="164"/>
      <c r="E146" s="181"/>
      <c r="F146" s="412"/>
      <c r="G146" s="413"/>
      <c r="J146" s="30"/>
    </row>
    <row r="147" spans="1:7" ht="13.5">
      <c r="A147" s="177"/>
      <c r="B147" s="177"/>
      <c r="C147" s="178" t="s">
        <v>9</v>
      </c>
      <c r="D147" s="164"/>
      <c r="E147" s="181"/>
      <c r="F147" s="412"/>
      <c r="G147" s="413">
        <f>SUM(G133:G146)</f>
        <v>0</v>
      </c>
    </row>
    <row r="148" spans="1:7" ht="13.5">
      <c r="A148" s="177"/>
      <c r="B148" s="177"/>
      <c r="C148" s="131"/>
      <c r="D148" s="164"/>
      <c r="E148" s="181"/>
      <c r="F148" s="412"/>
      <c r="G148" s="139"/>
    </row>
    <row r="149" spans="1:7" ht="13.5">
      <c r="A149" s="182"/>
      <c r="B149" s="182"/>
      <c r="C149" s="183"/>
      <c r="D149" s="164"/>
      <c r="E149" s="184"/>
      <c r="F149" s="415"/>
      <c r="G149" s="416"/>
    </row>
    <row r="150" spans="1:7" ht="13.5">
      <c r="A150" s="16"/>
      <c r="B150" s="16"/>
      <c r="C150" s="17"/>
      <c r="D150" s="7"/>
      <c r="E150" s="18"/>
      <c r="F150" s="18"/>
      <c r="G150" s="19"/>
    </row>
    <row r="151" ht="13.5">
      <c r="A151" s="1"/>
    </row>
  </sheetData>
  <sheetProtection password="CC4B" sheet="1"/>
  <mergeCells count="1">
    <mergeCell ref="A1:B1"/>
  </mergeCells>
  <printOptions/>
  <pageMargins left="0.9055118110236221" right="0.5118110236220472" top="0.6692913385826772" bottom="0.7874015748031497" header="0.31496062992125984" footer="0.31496062992125984"/>
  <pageSetup firstPageNumber="76" useFirstPageNumber="1" horizontalDpi="600" verticalDpi="600" orientation="portrait" paperSize="9" scale="86" r:id="rId1"/>
  <headerFooter>
    <oddHeader>&amp;L&amp;"Times New Roman,Podebljano"&amp;8
D &amp;&amp; Z doo&amp;R&amp;"Times New Roman,Uobičajeno"&amp;8
ZOP: KO - 2002</oddHeader>
    <oddFooter>&amp;L&amp;"Times New Roman,Regular"&amp;8investitor:  GRAD ZADAR, Narodni trg 1, 23000 Zadar
građevina:  REKONSTRUKCIJA DIJELA ULICE KREŠIMIROVA OBALA- 1.-4. faza
mjesto i datum: Zadar, travanj 2023.&amp;R&amp;"Times New Roman,Regular"&amp;8str. &amp;P</oddFooter>
  </headerFooter>
  <rowBreaks count="12" manualBreakCount="12">
    <brk id="14" max="6" man="1"/>
    <brk id="30" max="255" man="1"/>
    <brk id="41" max="255" man="1"/>
    <brk id="50" max="6" man="1"/>
    <brk id="58" max="6" man="1"/>
    <brk id="68" max="6" man="1"/>
    <brk id="78" max="6" man="1"/>
    <brk id="88" max="255" man="1"/>
    <brk id="96" max="255" man="1"/>
    <brk id="106" max="6" man="1"/>
    <brk id="121" max="6" man="1"/>
    <brk id="127" max="6" man="1"/>
  </rowBreaks>
</worksheet>
</file>

<file path=xl/worksheets/sheet12.xml><?xml version="1.0" encoding="utf-8"?>
<worksheet xmlns="http://schemas.openxmlformats.org/spreadsheetml/2006/main" xmlns:r="http://schemas.openxmlformats.org/officeDocument/2006/relationships">
  <dimension ref="A1:H123"/>
  <sheetViews>
    <sheetView showZeros="0" view="pageBreakPreview" zoomScaleSheetLayoutView="100" workbookViewId="0" topLeftCell="A1">
      <selection activeCell="J6" sqref="J6"/>
    </sheetView>
  </sheetViews>
  <sheetFormatPr defaultColWidth="9.140625" defaultRowHeight="12.75"/>
  <cols>
    <col min="1" max="1" width="2.57421875" style="0" customWidth="1"/>
    <col min="2" max="2" width="3.421875" style="0" bestFit="1" customWidth="1"/>
    <col min="3" max="3" width="45.8515625" style="0" customWidth="1"/>
    <col min="4" max="4" width="8.140625" style="0" bestFit="1" customWidth="1"/>
    <col min="5" max="5" width="8.8515625" style="0" bestFit="1" customWidth="1"/>
    <col min="6" max="6" width="11.57421875" style="0" bestFit="1" customWidth="1"/>
    <col min="7" max="7" width="16.140625" style="0" bestFit="1" customWidth="1"/>
  </cols>
  <sheetData>
    <row r="1" spans="1:7" ht="26.25">
      <c r="A1" s="482" t="s">
        <v>362</v>
      </c>
      <c r="B1" s="482"/>
      <c r="C1" s="259" t="s">
        <v>363</v>
      </c>
      <c r="D1" s="259" t="s">
        <v>364</v>
      </c>
      <c r="E1" s="260" t="s">
        <v>365</v>
      </c>
      <c r="F1" s="261" t="s">
        <v>420</v>
      </c>
      <c r="G1" s="262" t="s">
        <v>421</v>
      </c>
    </row>
    <row r="2" spans="1:7" ht="13.5">
      <c r="A2" s="460">
        <v>3</v>
      </c>
      <c r="B2" s="459" t="s">
        <v>147</v>
      </c>
      <c r="C2" s="201" t="s">
        <v>399</v>
      </c>
      <c r="D2" s="186"/>
      <c r="E2" s="187"/>
      <c r="F2" s="187"/>
      <c r="G2" s="187"/>
    </row>
    <row r="3" spans="1:7" ht="13.5">
      <c r="A3" s="202"/>
      <c r="B3" s="202"/>
      <c r="C3" s="190"/>
      <c r="D3" s="186"/>
      <c r="E3" s="187"/>
      <c r="F3" s="187"/>
      <c r="G3" s="187"/>
    </row>
    <row r="4" spans="1:7" ht="13.5">
      <c r="A4" s="201">
        <v>1</v>
      </c>
      <c r="B4" s="202"/>
      <c r="C4" s="185" t="s">
        <v>3</v>
      </c>
      <c r="D4" s="186"/>
      <c r="E4" s="187"/>
      <c r="F4" s="187"/>
      <c r="G4" s="187"/>
    </row>
    <row r="5" spans="1:7" ht="13.5">
      <c r="A5" s="201"/>
      <c r="B5" s="202"/>
      <c r="C5" s="185"/>
      <c r="D5" s="186"/>
      <c r="E5" s="187"/>
      <c r="F5" s="187"/>
      <c r="G5" s="187"/>
    </row>
    <row r="6" spans="1:7" ht="138">
      <c r="A6" s="202">
        <v>1</v>
      </c>
      <c r="B6" s="202">
        <v>1</v>
      </c>
      <c r="C6" s="195" t="s">
        <v>318</v>
      </c>
      <c r="D6" s="186"/>
      <c r="E6" s="187"/>
      <c r="F6" s="187"/>
      <c r="G6" s="187"/>
    </row>
    <row r="7" spans="1:7" ht="41.25">
      <c r="A7" s="202"/>
      <c r="B7" s="202"/>
      <c r="C7" s="195" t="s">
        <v>319</v>
      </c>
      <c r="D7" s="186"/>
      <c r="E7" s="187"/>
      <c r="F7" s="187"/>
      <c r="G7" s="187"/>
    </row>
    <row r="8" spans="1:8" ht="16.5">
      <c r="A8" s="202"/>
      <c r="B8" s="202"/>
      <c r="C8" s="195" t="s">
        <v>252</v>
      </c>
      <c r="D8" s="191" t="s">
        <v>12</v>
      </c>
      <c r="E8" s="192">
        <v>110</v>
      </c>
      <c r="F8" s="269"/>
      <c r="G8" s="188">
        <f>E8*F8</f>
        <v>0</v>
      </c>
      <c r="H8" s="226"/>
    </row>
    <row r="9" spans="1:7" ht="13.5">
      <c r="A9" s="202"/>
      <c r="B9" s="202"/>
      <c r="C9" s="195"/>
      <c r="D9" s="203"/>
      <c r="E9" s="187"/>
      <c r="F9" s="267"/>
      <c r="G9" s="189"/>
    </row>
    <row r="10" spans="1:7" ht="13.5">
      <c r="A10" s="202"/>
      <c r="B10" s="202"/>
      <c r="C10" s="197" t="s">
        <v>9</v>
      </c>
      <c r="D10" s="205"/>
      <c r="E10" s="187"/>
      <c r="F10" s="267"/>
      <c r="G10" s="194">
        <f>SUM(G8:G8)</f>
        <v>0</v>
      </c>
    </row>
    <row r="11" spans="1:7" ht="13.5">
      <c r="A11" s="202"/>
      <c r="B11" s="202"/>
      <c r="C11" s="195"/>
      <c r="D11" s="191"/>
      <c r="E11" s="187"/>
      <c r="F11" s="267"/>
      <c r="G11" s="189"/>
    </row>
    <row r="12" spans="1:7" ht="13.5">
      <c r="A12" s="201">
        <v>2</v>
      </c>
      <c r="B12" s="202"/>
      <c r="C12" s="197" t="s">
        <v>4</v>
      </c>
      <c r="D12" s="186"/>
      <c r="E12" s="187"/>
      <c r="F12" s="267"/>
      <c r="G12" s="187"/>
    </row>
    <row r="13" spans="1:7" ht="13.5">
      <c r="A13" s="202"/>
      <c r="B13" s="202"/>
      <c r="C13" s="195"/>
      <c r="D13" s="186"/>
      <c r="E13" s="187"/>
      <c r="F13" s="267"/>
      <c r="G13" s="187"/>
    </row>
    <row r="14" spans="1:7" ht="303">
      <c r="A14" s="207">
        <v>2</v>
      </c>
      <c r="B14" s="207">
        <v>1</v>
      </c>
      <c r="C14" s="195" t="s">
        <v>320</v>
      </c>
      <c r="D14" s="191"/>
      <c r="E14" s="193"/>
      <c r="F14" s="267"/>
      <c r="G14" s="187"/>
    </row>
    <row r="15" spans="1:7" ht="16.5">
      <c r="A15" s="207"/>
      <c r="B15" s="207"/>
      <c r="C15" s="195" t="s">
        <v>252</v>
      </c>
      <c r="D15" s="191" t="s">
        <v>10</v>
      </c>
      <c r="E15" s="206">
        <v>105</v>
      </c>
      <c r="F15" s="269"/>
      <c r="G15" s="188">
        <f>E15*F15</f>
        <v>0</v>
      </c>
    </row>
    <row r="16" spans="1:7" ht="13.5">
      <c r="A16" s="212"/>
      <c r="B16" s="212"/>
      <c r="C16" s="209"/>
      <c r="D16" s="196"/>
      <c r="E16" s="189"/>
      <c r="F16" s="270"/>
      <c r="G16" s="189"/>
    </row>
    <row r="17" spans="1:7" ht="54.75">
      <c r="A17" s="202">
        <v>2</v>
      </c>
      <c r="B17" s="202">
        <v>2</v>
      </c>
      <c r="C17" s="195" t="s">
        <v>325</v>
      </c>
      <c r="D17" s="205"/>
      <c r="E17" s="206"/>
      <c r="F17" s="267"/>
      <c r="G17" s="187"/>
    </row>
    <row r="18" spans="1:7" ht="16.5">
      <c r="A18" s="202"/>
      <c r="B18" s="202"/>
      <c r="C18" s="195" t="s">
        <v>158</v>
      </c>
      <c r="D18" s="191" t="s">
        <v>10</v>
      </c>
      <c r="E18" s="206">
        <v>40</v>
      </c>
      <c r="F18" s="269"/>
      <c r="G18" s="188">
        <f>E18*F18</f>
        <v>0</v>
      </c>
    </row>
    <row r="19" spans="1:7" ht="13.5">
      <c r="A19" s="202"/>
      <c r="B19" s="202"/>
      <c r="C19" s="195"/>
      <c r="D19" s="191"/>
      <c r="E19" s="206"/>
      <c r="F19" s="269"/>
      <c r="G19" s="188"/>
    </row>
    <row r="20" spans="1:7" ht="27">
      <c r="A20" s="202">
        <v>2</v>
      </c>
      <c r="B20" s="202">
        <v>3</v>
      </c>
      <c r="C20" s="195" t="s">
        <v>323</v>
      </c>
      <c r="D20" s="126" t="s">
        <v>11</v>
      </c>
      <c r="E20" s="206">
        <v>375</v>
      </c>
      <c r="F20" s="271"/>
      <c r="G20" s="188">
        <f>E20*F20</f>
        <v>0</v>
      </c>
    </row>
    <row r="21" spans="1:7" ht="13.5">
      <c r="A21" s="202"/>
      <c r="B21" s="202"/>
      <c r="C21" s="195"/>
      <c r="D21" s="191"/>
      <c r="E21" s="206"/>
      <c r="F21" s="269"/>
      <c r="G21" s="188"/>
    </row>
    <row r="22" spans="1:7" ht="54.75">
      <c r="A22" s="207">
        <v>2</v>
      </c>
      <c r="B22" s="207">
        <v>4</v>
      </c>
      <c r="C22" s="195" t="s">
        <v>231</v>
      </c>
      <c r="D22" s="191"/>
      <c r="E22" s="193"/>
      <c r="F22" s="267"/>
      <c r="G22" s="187"/>
    </row>
    <row r="23" spans="1:7" ht="16.5">
      <c r="A23" s="207"/>
      <c r="B23" s="207"/>
      <c r="C23" s="195" t="s">
        <v>187</v>
      </c>
      <c r="D23" s="191" t="s">
        <v>10</v>
      </c>
      <c r="E23" s="192">
        <v>105</v>
      </c>
      <c r="F23" s="269"/>
      <c r="G23" s="188">
        <f>E23*F23</f>
        <v>0</v>
      </c>
    </row>
    <row r="24" spans="1:7" ht="13.5">
      <c r="A24" s="212"/>
      <c r="B24" s="212"/>
      <c r="C24" s="209"/>
      <c r="D24" s="196"/>
      <c r="E24" s="215"/>
      <c r="F24" s="270"/>
      <c r="G24" s="189"/>
    </row>
    <row r="25" spans="1:7" ht="13.5">
      <c r="A25" s="212"/>
      <c r="B25" s="212"/>
      <c r="C25" s="197" t="s">
        <v>9</v>
      </c>
      <c r="D25" s="196"/>
      <c r="E25" s="189"/>
      <c r="F25" s="270"/>
      <c r="G25" s="194">
        <f>SUM(G15:G23)</f>
        <v>0</v>
      </c>
    </row>
    <row r="26" spans="1:7" ht="13.5">
      <c r="A26" s="212"/>
      <c r="B26" s="212"/>
      <c r="C26" s="197"/>
      <c r="D26" s="196"/>
      <c r="E26" s="189"/>
      <c r="F26" s="270"/>
      <c r="G26" s="194"/>
    </row>
    <row r="27" spans="1:7" ht="13.5">
      <c r="A27" s="212"/>
      <c r="B27" s="212"/>
      <c r="C27" s="209"/>
      <c r="D27" s="196"/>
      <c r="E27" s="189"/>
      <c r="F27" s="270"/>
      <c r="G27" s="189"/>
    </row>
    <row r="28" spans="1:7" ht="13.5">
      <c r="A28" s="201">
        <v>3</v>
      </c>
      <c r="B28" s="202"/>
      <c r="C28" s="197" t="s">
        <v>159</v>
      </c>
      <c r="D28" s="186"/>
      <c r="E28" s="187"/>
      <c r="F28" s="267"/>
      <c r="G28" s="187"/>
    </row>
    <row r="29" spans="1:7" ht="13.5">
      <c r="A29" s="202"/>
      <c r="B29" s="202"/>
      <c r="C29" s="195"/>
      <c r="D29" s="186"/>
      <c r="E29" s="187"/>
      <c r="F29" s="267"/>
      <c r="G29" s="187"/>
    </row>
    <row r="30" spans="1:7" ht="41.25">
      <c r="A30" s="202">
        <v>3</v>
      </c>
      <c r="B30" s="202">
        <v>1</v>
      </c>
      <c r="C30" s="195" t="s">
        <v>190</v>
      </c>
      <c r="D30" s="205"/>
      <c r="E30" s="206"/>
      <c r="F30" s="267"/>
      <c r="G30" s="187"/>
    </row>
    <row r="31" spans="1:7" ht="16.5">
      <c r="A31" s="202"/>
      <c r="B31" s="202"/>
      <c r="C31" s="195" t="s">
        <v>158</v>
      </c>
      <c r="D31" s="191" t="s">
        <v>10</v>
      </c>
      <c r="E31" s="206">
        <v>0.3</v>
      </c>
      <c r="F31" s="269"/>
      <c r="G31" s="188">
        <f>E31*F31</f>
        <v>0</v>
      </c>
    </row>
    <row r="32" spans="1:6" ht="13.5">
      <c r="A32" s="202"/>
      <c r="B32" s="202"/>
      <c r="C32" s="195"/>
      <c r="F32" s="273"/>
    </row>
    <row r="33" spans="1:7" ht="82.5">
      <c r="A33" s="202">
        <v>3</v>
      </c>
      <c r="B33" s="202">
        <v>2</v>
      </c>
      <c r="C33" s="195" t="s">
        <v>336</v>
      </c>
      <c r="D33" s="203"/>
      <c r="E33" s="187"/>
      <c r="F33" s="267"/>
      <c r="G33" s="187"/>
    </row>
    <row r="34" spans="1:7" ht="16.5">
      <c r="A34" s="202"/>
      <c r="B34" s="202"/>
      <c r="C34" s="195" t="s">
        <v>158</v>
      </c>
      <c r="D34" s="191" t="s">
        <v>10</v>
      </c>
      <c r="E34" s="206">
        <v>0.4</v>
      </c>
      <c r="F34" s="271"/>
      <c r="G34" s="188">
        <f>E34*F34</f>
        <v>0</v>
      </c>
    </row>
    <row r="35" spans="1:7" ht="13.5">
      <c r="A35" s="202"/>
      <c r="B35" s="202"/>
      <c r="C35" s="195"/>
      <c r="D35" s="191"/>
      <c r="E35" s="206"/>
      <c r="F35" s="271"/>
      <c r="G35" s="188"/>
    </row>
    <row r="36" spans="1:7" ht="123.75">
      <c r="A36" s="202">
        <v>3</v>
      </c>
      <c r="B36" s="202">
        <v>3</v>
      </c>
      <c r="C36" s="195" t="s">
        <v>339</v>
      </c>
      <c r="D36" s="191" t="s">
        <v>10</v>
      </c>
      <c r="E36" s="206">
        <v>0.4</v>
      </c>
      <c r="F36" s="271"/>
      <c r="G36" s="188">
        <f>E36*F36</f>
        <v>0</v>
      </c>
    </row>
    <row r="37" spans="1:6" ht="13.5">
      <c r="A37" s="202"/>
      <c r="B37" s="202"/>
      <c r="C37" s="195"/>
      <c r="F37" s="273"/>
    </row>
    <row r="38" spans="1:7" ht="41.25">
      <c r="A38" s="202">
        <v>3</v>
      </c>
      <c r="B38" s="202">
        <v>4</v>
      </c>
      <c r="C38" s="195" t="s">
        <v>337</v>
      </c>
      <c r="D38" s="203"/>
      <c r="E38" s="206"/>
      <c r="F38" s="267"/>
      <c r="G38" s="187"/>
    </row>
    <row r="39" spans="1:7" ht="41.25">
      <c r="A39" s="202"/>
      <c r="B39" s="202"/>
      <c r="C39" s="195" t="s">
        <v>341</v>
      </c>
      <c r="D39" s="203"/>
      <c r="E39" s="206"/>
      <c r="F39" s="267"/>
      <c r="G39" s="187"/>
    </row>
    <row r="40" spans="1:7" ht="123.75">
      <c r="A40" s="202"/>
      <c r="B40" s="202"/>
      <c r="C40" s="195" t="s">
        <v>253</v>
      </c>
      <c r="D40" s="203"/>
      <c r="E40" s="206"/>
      <c r="F40" s="267"/>
      <c r="G40" s="187"/>
    </row>
    <row r="41" spans="1:7" ht="41.25">
      <c r="A41" s="202"/>
      <c r="B41" s="202"/>
      <c r="C41" s="195" t="s">
        <v>340</v>
      </c>
      <c r="D41" s="205"/>
      <c r="E41" s="206"/>
      <c r="F41" s="267"/>
      <c r="G41" s="187"/>
    </row>
    <row r="42" spans="1:7" ht="16.5">
      <c r="A42" s="202"/>
      <c r="B42" s="202"/>
      <c r="C42" s="195" t="s">
        <v>158</v>
      </c>
      <c r="D42" s="191" t="s">
        <v>10</v>
      </c>
      <c r="E42" s="206">
        <v>0.4</v>
      </c>
      <c r="F42" s="269"/>
      <c r="G42" s="188">
        <f>E42*F42</f>
        <v>0</v>
      </c>
    </row>
    <row r="43" spans="1:7" ht="13.5">
      <c r="A43" s="202"/>
      <c r="B43" s="202"/>
      <c r="C43" s="195"/>
      <c r="D43" s="191"/>
      <c r="E43" s="206"/>
      <c r="F43" s="269"/>
      <c r="G43" s="188"/>
    </row>
    <row r="44" spans="1:7" ht="69">
      <c r="A44" s="202">
        <v>3</v>
      </c>
      <c r="B44" s="202">
        <v>5</v>
      </c>
      <c r="C44" s="195" t="s">
        <v>160</v>
      </c>
      <c r="D44" s="205"/>
      <c r="E44" s="206"/>
      <c r="F44" s="267"/>
      <c r="G44" s="187"/>
    </row>
    <row r="45" spans="1:7" ht="13.5">
      <c r="A45" s="202"/>
      <c r="B45" s="202"/>
      <c r="C45" s="195" t="s">
        <v>161</v>
      </c>
      <c r="D45" s="205"/>
      <c r="E45" s="206"/>
      <c r="F45" s="267"/>
      <c r="G45" s="187"/>
    </row>
    <row r="46" spans="1:7" ht="13.5">
      <c r="A46" s="202"/>
      <c r="B46" s="202"/>
      <c r="C46" s="195" t="s">
        <v>338</v>
      </c>
      <c r="D46" s="208" t="s">
        <v>162</v>
      </c>
      <c r="E46" s="192">
        <f>70*1</f>
        <v>70</v>
      </c>
      <c r="F46" s="269"/>
      <c r="G46" s="188">
        <f>E46*F46</f>
        <v>0</v>
      </c>
    </row>
    <row r="47" spans="1:7" ht="13.5">
      <c r="A47" s="202"/>
      <c r="B47" s="202"/>
      <c r="C47" s="195"/>
      <c r="D47" s="191"/>
      <c r="E47" s="206"/>
      <c r="F47" s="269"/>
      <c r="G47" s="188"/>
    </row>
    <row r="48" spans="1:7" ht="13.5">
      <c r="A48" s="202"/>
      <c r="B48" s="202"/>
      <c r="C48" s="197" t="s">
        <v>9</v>
      </c>
      <c r="D48" s="186"/>
      <c r="E48" s="187"/>
      <c r="F48" s="267"/>
      <c r="G48" s="194">
        <f>SUM(G30:G47)</f>
        <v>0</v>
      </c>
    </row>
    <row r="49" spans="1:7" ht="13.5">
      <c r="A49" s="202"/>
      <c r="B49" s="202"/>
      <c r="C49" s="195"/>
      <c r="D49" s="186"/>
      <c r="E49" s="187"/>
      <c r="F49" s="267"/>
      <c r="G49" s="187"/>
    </row>
    <row r="50" spans="1:7" ht="13.5">
      <c r="A50" s="201">
        <v>4</v>
      </c>
      <c r="B50" s="202"/>
      <c r="C50" s="197" t="s">
        <v>151</v>
      </c>
      <c r="D50" s="186"/>
      <c r="E50" s="187"/>
      <c r="F50" s="267"/>
      <c r="G50" s="187"/>
    </row>
    <row r="51" spans="1:7" ht="13.5">
      <c r="A51" s="202"/>
      <c r="B51" s="202"/>
      <c r="C51" s="195"/>
      <c r="D51" s="186"/>
      <c r="E51" s="187"/>
      <c r="F51" s="267"/>
      <c r="G51" s="187"/>
    </row>
    <row r="52" spans="1:7" ht="54.75">
      <c r="A52" s="202">
        <v>4</v>
      </c>
      <c r="B52" s="202">
        <v>1</v>
      </c>
      <c r="C52" s="195" t="s">
        <v>343</v>
      </c>
      <c r="D52" s="205"/>
      <c r="E52" s="187"/>
      <c r="F52" s="267"/>
      <c r="G52" s="187"/>
    </row>
    <row r="53" spans="1:7" ht="54.75">
      <c r="A53" s="202"/>
      <c r="B53" s="202"/>
      <c r="C53" s="195" t="s">
        <v>342</v>
      </c>
      <c r="D53" s="205"/>
      <c r="E53" s="187"/>
      <c r="F53" s="267"/>
      <c r="G53" s="187"/>
    </row>
    <row r="54" spans="1:7" ht="41.25">
      <c r="A54" s="202"/>
      <c r="B54" s="202"/>
      <c r="C54" s="195" t="s">
        <v>254</v>
      </c>
      <c r="D54" s="205"/>
      <c r="E54" s="187"/>
      <c r="F54" s="267"/>
      <c r="G54" s="187"/>
    </row>
    <row r="55" spans="1:7" ht="41.25">
      <c r="A55" s="202"/>
      <c r="B55" s="202"/>
      <c r="C55" s="195" t="s">
        <v>163</v>
      </c>
      <c r="D55" s="208"/>
      <c r="E55" s="187"/>
      <c r="F55" s="267"/>
      <c r="G55" s="187"/>
    </row>
    <row r="56" spans="1:7" ht="13.5">
      <c r="A56" s="202"/>
      <c r="B56" s="202"/>
      <c r="C56" s="195" t="s">
        <v>164</v>
      </c>
      <c r="D56" s="205" t="s">
        <v>2</v>
      </c>
      <c r="E56" s="187">
        <v>1</v>
      </c>
      <c r="F56" s="269"/>
      <c r="G56" s="188">
        <f>E56*F56</f>
        <v>0</v>
      </c>
    </row>
    <row r="57" spans="1:7" ht="13.5">
      <c r="A57" s="202"/>
      <c r="B57" s="202"/>
      <c r="C57" s="195"/>
      <c r="D57" s="186"/>
      <c r="E57" s="187"/>
      <c r="F57" s="267"/>
      <c r="G57" s="187"/>
    </row>
    <row r="58" spans="1:7" ht="41.25">
      <c r="A58" s="202">
        <v>4</v>
      </c>
      <c r="B58" s="202">
        <v>2</v>
      </c>
      <c r="C58" s="195" t="s">
        <v>255</v>
      </c>
      <c r="D58" s="205"/>
      <c r="E58" s="187"/>
      <c r="F58" s="267"/>
      <c r="G58" s="187"/>
    </row>
    <row r="59" spans="1:7" ht="41.25">
      <c r="A59" s="202"/>
      <c r="B59" s="202"/>
      <c r="C59" s="195" t="s">
        <v>256</v>
      </c>
      <c r="D59" s="205"/>
      <c r="E59" s="187"/>
      <c r="F59" s="267"/>
      <c r="G59" s="187"/>
    </row>
    <row r="60" spans="1:7" ht="41.25">
      <c r="A60" s="202"/>
      <c r="B60" s="202"/>
      <c r="C60" s="195" t="s">
        <v>163</v>
      </c>
      <c r="D60" s="205"/>
      <c r="E60" s="187"/>
      <c r="F60" s="267"/>
      <c r="G60" s="187"/>
    </row>
    <row r="61" spans="1:7" ht="27">
      <c r="A61" s="202"/>
      <c r="B61" s="202"/>
      <c r="C61" s="195" t="s">
        <v>165</v>
      </c>
      <c r="D61" s="205"/>
      <c r="E61" s="187"/>
      <c r="F61" s="267"/>
      <c r="G61" s="187"/>
    </row>
    <row r="62" spans="1:7" ht="13.5">
      <c r="A62" s="202"/>
      <c r="B62" s="202"/>
      <c r="C62" s="195" t="s">
        <v>166</v>
      </c>
      <c r="D62" s="205" t="s">
        <v>2</v>
      </c>
      <c r="E62" s="187">
        <v>1</v>
      </c>
      <c r="F62" s="269"/>
      <c r="G62" s="188">
        <f>E62*F62</f>
        <v>0</v>
      </c>
    </row>
    <row r="63" spans="1:7" ht="13.5">
      <c r="A63" s="202"/>
      <c r="B63" s="202"/>
      <c r="C63" s="195"/>
      <c r="D63" s="186"/>
      <c r="E63" s="187"/>
      <c r="F63" s="267"/>
      <c r="G63" s="187"/>
    </row>
    <row r="64" spans="1:7" ht="41.25">
      <c r="A64" s="202">
        <v>4</v>
      </c>
      <c r="B64" s="202">
        <v>4</v>
      </c>
      <c r="C64" s="195" t="s">
        <v>400</v>
      </c>
      <c r="D64" s="208"/>
      <c r="E64" s="187"/>
      <c r="F64" s="267"/>
      <c r="G64" s="187"/>
    </row>
    <row r="65" spans="1:7" ht="54.75">
      <c r="A65" s="202"/>
      <c r="B65" s="202"/>
      <c r="C65" s="264" t="s">
        <v>260</v>
      </c>
      <c r="D65" s="208"/>
      <c r="E65" s="187"/>
      <c r="F65" s="267"/>
      <c r="G65" s="187"/>
    </row>
    <row r="66" spans="1:7" ht="36" customHeight="1">
      <c r="A66" s="202"/>
      <c r="B66" s="202"/>
      <c r="C66" s="195" t="s">
        <v>259</v>
      </c>
      <c r="D66" s="208"/>
      <c r="E66" s="187"/>
      <c r="F66" s="267"/>
      <c r="G66" s="187"/>
    </row>
    <row r="67" spans="1:7" ht="16.5">
      <c r="A67" s="202"/>
      <c r="B67" s="202"/>
      <c r="C67" s="195" t="s">
        <v>167</v>
      </c>
      <c r="D67" s="191" t="s">
        <v>12</v>
      </c>
      <c r="E67" s="206">
        <f>E8</f>
        <v>110</v>
      </c>
      <c r="F67" s="271"/>
      <c r="G67" s="188">
        <f>E67*F67</f>
        <v>0</v>
      </c>
    </row>
    <row r="68" spans="1:6" ht="13.5">
      <c r="A68" s="202"/>
      <c r="B68" s="202"/>
      <c r="C68" s="265"/>
      <c r="F68" s="273"/>
    </row>
    <row r="69" spans="1:7" ht="13.5">
      <c r="A69" s="202"/>
      <c r="B69" s="202"/>
      <c r="C69" s="197" t="s">
        <v>9</v>
      </c>
      <c r="D69" s="186"/>
      <c r="E69" s="187"/>
      <c r="F69" s="270"/>
      <c r="G69" s="200">
        <f>SUM(G56:G68)</f>
        <v>0</v>
      </c>
    </row>
    <row r="70" spans="1:7" ht="13.5">
      <c r="A70" s="207"/>
      <c r="B70" s="207"/>
      <c r="C70" s="195"/>
      <c r="D70" s="191"/>
      <c r="E70" s="193"/>
      <c r="F70" s="274"/>
      <c r="G70" s="193"/>
    </row>
    <row r="71" spans="1:7" ht="13.5">
      <c r="A71" s="207"/>
      <c r="B71" s="207"/>
      <c r="C71" s="195"/>
      <c r="D71" s="191"/>
      <c r="E71" s="193"/>
      <c r="F71" s="274"/>
      <c r="G71" s="193"/>
    </row>
    <row r="72" spans="1:7" ht="13.5">
      <c r="A72" s="227">
        <v>5</v>
      </c>
      <c r="B72" s="227"/>
      <c r="C72" s="197" t="s">
        <v>168</v>
      </c>
      <c r="D72" s="191"/>
      <c r="E72" s="193"/>
      <c r="F72" s="274"/>
      <c r="G72" s="193"/>
    </row>
    <row r="73" spans="1:7" ht="13.5">
      <c r="A73" s="207"/>
      <c r="B73" s="207"/>
      <c r="C73" s="195"/>
      <c r="D73" s="191"/>
      <c r="E73" s="193"/>
      <c r="F73" s="274"/>
      <c r="G73" s="193"/>
    </row>
    <row r="74" spans="1:7" ht="209.25" customHeight="1">
      <c r="A74" s="207">
        <v>5</v>
      </c>
      <c r="B74" s="207">
        <v>1</v>
      </c>
      <c r="C74" s="195" t="s">
        <v>229</v>
      </c>
      <c r="D74" s="205"/>
      <c r="E74" s="206"/>
      <c r="F74" s="274"/>
      <c r="G74" s="193"/>
    </row>
    <row r="75" spans="1:7" ht="48" customHeight="1">
      <c r="A75" s="207"/>
      <c r="B75" s="207"/>
      <c r="C75" s="195" t="s">
        <v>169</v>
      </c>
      <c r="D75" s="205"/>
      <c r="E75" s="206"/>
      <c r="F75" s="274"/>
      <c r="G75" s="193"/>
    </row>
    <row r="76" spans="1:7" ht="54.75">
      <c r="A76" s="202"/>
      <c r="B76" s="202"/>
      <c r="C76" s="195" t="s">
        <v>170</v>
      </c>
      <c r="D76" s="205"/>
      <c r="E76" s="206"/>
      <c r="F76" s="267"/>
      <c r="G76" s="187"/>
    </row>
    <row r="77" spans="1:7" ht="13.5">
      <c r="A77" s="202"/>
      <c r="B77" s="202"/>
      <c r="C77" s="195" t="s">
        <v>156</v>
      </c>
      <c r="D77" s="205" t="s">
        <v>2</v>
      </c>
      <c r="E77" s="198">
        <v>1</v>
      </c>
      <c r="F77" s="269"/>
      <c r="G77" s="188">
        <f>E77*F77</f>
        <v>0</v>
      </c>
    </row>
    <row r="78" spans="1:7" ht="13.5">
      <c r="A78" s="202"/>
      <c r="B78" s="202"/>
      <c r="C78" s="195"/>
      <c r="D78" s="186"/>
      <c r="E78" s="187"/>
      <c r="F78" s="267"/>
      <c r="G78" s="187"/>
    </row>
    <row r="79" spans="1:7" ht="13.5">
      <c r="A79" s="202"/>
      <c r="B79" s="202"/>
      <c r="C79" s="197" t="s">
        <v>9</v>
      </c>
      <c r="D79" s="186"/>
      <c r="E79" s="187"/>
      <c r="F79" s="267"/>
      <c r="G79" s="194">
        <f>SUM(G77:G78)</f>
        <v>0</v>
      </c>
    </row>
    <row r="80" spans="1:7" ht="13.5">
      <c r="A80" s="202"/>
      <c r="B80" s="202"/>
      <c r="C80" s="195"/>
      <c r="D80" s="186"/>
      <c r="E80" s="187"/>
      <c r="F80" s="267"/>
      <c r="G80" s="187"/>
    </row>
    <row r="81" spans="1:7" ht="13.5">
      <c r="A81" s="202"/>
      <c r="B81" s="202"/>
      <c r="C81" s="195"/>
      <c r="D81" s="186"/>
      <c r="E81" s="187"/>
      <c r="F81" s="267"/>
      <c r="G81" s="187"/>
    </row>
    <row r="82" spans="1:7" ht="13.5">
      <c r="A82" s="201">
        <v>6</v>
      </c>
      <c r="B82" s="201"/>
      <c r="C82" s="197" t="s">
        <v>8</v>
      </c>
      <c r="D82" s="186"/>
      <c r="E82" s="187"/>
      <c r="F82" s="267"/>
      <c r="G82" s="187"/>
    </row>
    <row r="83" spans="1:7" ht="13.5">
      <c r="A83" s="202"/>
      <c r="B83" s="202"/>
      <c r="C83" s="195"/>
      <c r="D83" s="186"/>
      <c r="E83" s="187"/>
      <c r="F83" s="267"/>
      <c r="G83" s="187"/>
    </row>
    <row r="84" spans="1:8" ht="27">
      <c r="A84" s="202">
        <v>6</v>
      </c>
      <c r="B84" s="202">
        <v>1</v>
      </c>
      <c r="C84" s="195" t="s">
        <v>175</v>
      </c>
      <c r="D84" s="186"/>
      <c r="E84" s="204"/>
      <c r="F84" s="267"/>
      <c r="G84" s="187"/>
      <c r="H84" s="204"/>
    </row>
    <row r="85" spans="1:7" ht="82.5">
      <c r="A85" s="202"/>
      <c r="B85" s="202"/>
      <c r="C85" s="195" t="s">
        <v>352</v>
      </c>
      <c r="D85" s="186"/>
      <c r="E85" s="187"/>
      <c r="F85" s="267"/>
      <c r="G85" s="187"/>
    </row>
    <row r="86" spans="1:7" ht="27">
      <c r="A86" s="202"/>
      <c r="B86" s="202"/>
      <c r="C86" s="195" t="s">
        <v>176</v>
      </c>
      <c r="D86" s="186"/>
      <c r="E86" s="187"/>
      <c r="F86" s="267"/>
      <c r="G86" s="187"/>
    </row>
    <row r="87" spans="1:7" ht="27">
      <c r="A87" s="202"/>
      <c r="B87" s="202"/>
      <c r="C87" s="195" t="s">
        <v>173</v>
      </c>
      <c r="D87" s="186"/>
      <c r="E87" s="187"/>
      <c r="F87" s="267"/>
      <c r="G87" s="187"/>
    </row>
    <row r="88" spans="1:7" ht="13.5">
      <c r="A88" s="202"/>
      <c r="B88" s="202"/>
      <c r="C88" s="195" t="s">
        <v>174</v>
      </c>
      <c r="D88" s="186"/>
      <c r="E88" s="187"/>
      <c r="F88" s="267"/>
      <c r="G88" s="187"/>
    </row>
    <row r="89" spans="1:7" ht="16.5">
      <c r="A89" s="202"/>
      <c r="B89" s="202"/>
      <c r="C89" s="195" t="s">
        <v>252</v>
      </c>
      <c r="D89" s="191" t="s">
        <v>12</v>
      </c>
      <c r="E89" s="192">
        <f>E8</f>
        <v>110</v>
      </c>
      <c r="F89" s="269"/>
      <c r="G89" s="188">
        <f>E89*F89</f>
        <v>0</v>
      </c>
    </row>
    <row r="90" spans="1:7" ht="13.5">
      <c r="A90" s="202"/>
      <c r="B90" s="202"/>
      <c r="C90" s="195"/>
      <c r="D90" s="191"/>
      <c r="E90" s="192"/>
      <c r="F90" s="269"/>
      <c r="G90" s="188"/>
    </row>
    <row r="91" spans="1:7" ht="13.5">
      <c r="A91" s="202">
        <v>6</v>
      </c>
      <c r="B91" s="202">
        <v>2</v>
      </c>
      <c r="C91" s="209" t="s">
        <v>177</v>
      </c>
      <c r="D91" s="191"/>
      <c r="E91" s="192"/>
      <c r="F91" s="269"/>
      <c r="G91" s="188"/>
    </row>
    <row r="92" spans="1:7" ht="123.75">
      <c r="A92" s="202"/>
      <c r="B92" s="202"/>
      <c r="C92" s="209" t="s">
        <v>194</v>
      </c>
      <c r="D92" s="191"/>
      <c r="E92" s="192"/>
      <c r="F92" s="269"/>
      <c r="G92" s="188"/>
    </row>
    <row r="93" spans="1:7" ht="13.5">
      <c r="A93" s="202"/>
      <c r="B93" s="202"/>
      <c r="C93" s="195" t="s">
        <v>174</v>
      </c>
      <c r="D93" s="210"/>
      <c r="E93" s="211"/>
      <c r="F93" s="276"/>
      <c r="G93" s="211"/>
    </row>
    <row r="94" spans="1:7" ht="16.5">
      <c r="A94" s="202"/>
      <c r="B94" s="202"/>
      <c r="C94" s="195" t="s">
        <v>252</v>
      </c>
      <c r="D94" s="191" t="s">
        <v>12</v>
      </c>
      <c r="E94" s="192">
        <v>117.5</v>
      </c>
      <c r="F94" s="269"/>
      <c r="G94" s="188">
        <f>E94*F94</f>
        <v>0</v>
      </c>
    </row>
    <row r="95" spans="1:7" ht="13.5">
      <c r="A95" s="202"/>
      <c r="B95" s="202"/>
      <c r="C95" s="195"/>
      <c r="D95" s="191"/>
      <c r="E95" s="192"/>
      <c r="F95" s="269"/>
      <c r="G95" s="188"/>
    </row>
    <row r="96" spans="1:7" ht="13.5">
      <c r="A96" s="202">
        <v>6</v>
      </c>
      <c r="B96" s="202">
        <v>4</v>
      </c>
      <c r="C96" s="195" t="s">
        <v>178</v>
      </c>
      <c r="D96" s="186"/>
      <c r="E96" s="187"/>
      <c r="F96" s="267"/>
      <c r="G96" s="189"/>
    </row>
    <row r="97" spans="1:7" ht="63" customHeight="1">
      <c r="A97" s="202"/>
      <c r="B97" s="202"/>
      <c r="C97" s="195" t="s">
        <v>179</v>
      </c>
      <c r="D97" s="186"/>
      <c r="E97" s="187"/>
      <c r="F97" s="267"/>
      <c r="G97" s="189"/>
    </row>
    <row r="98" spans="1:7" ht="54.75">
      <c r="A98" s="202"/>
      <c r="B98" s="202"/>
      <c r="C98" s="195" t="s">
        <v>180</v>
      </c>
      <c r="D98" s="186"/>
      <c r="E98" s="187"/>
      <c r="F98" s="267"/>
      <c r="G98" s="189"/>
    </row>
    <row r="99" spans="1:7" ht="13.5">
      <c r="A99" s="202"/>
      <c r="B99" s="202"/>
      <c r="C99" s="195" t="s">
        <v>174</v>
      </c>
      <c r="D99" s="186"/>
      <c r="E99" s="187"/>
      <c r="F99" s="267"/>
      <c r="G99" s="189"/>
    </row>
    <row r="100" spans="1:7" ht="16.5">
      <c r="A100" s="202"/>
      <c r="B100" s="202"/>
      <c r="C100" s="195" t="s">
        <v>252</v>
      </c>
      <c r="D100" s="191" t="s">
        <v>12</v>
      </c>
      <c r="E100" s="192">
        <v>110</v>
      </c>
      <c r="F100" s="271"/>
      <c r="G100" s="188">
        <f>E100*F100</f>
        <v>0</v>
      </c>
    </row>
    <row r="101" spans="1:7" ht="13.5">
      <c r="A101" s="202"/>
      <c r="B101" s="202"/>
      <c r="C101" s="266"/>
      <c r="D101" s="186"/>
      <c r="E101" s="187"/>
      <c r="F101" s="187"/>
      <c r="G101" s="189"/>
    </row>
    <row r="102" spans="1:7" ht="13.5">
      <c r="A102" s="202"/>
      <c r="B102" s="202"/>
      <c r="C102" s="220" t="s">
        <v>9</v>
      </c>
      <c r="D102" s="186"/>
      <c r="E102" s="187"/>
      <c r="F102" s="187"/>
      <c r="G102" s="200">
        <f>SUM(G84:G100)</f>
        <v>0</v>
      </c>
    </row>
    <row r="103" spans="1:7" ht="13.5">
      <c r="A103" s="202"/>
      <c r="B103" s="202"/>
      <c r="C103" s="220"/>
      <c r="D103" s="186"/>
      <c r="E103" s="187"/>
      <c r="F103" s="187"/>
      <c r="G103" s="200"/>
    </row>
    <row r="104" spans="1:7" ht="13.5">
      <c r="A104" s="202"/>
      <c r="B104" s="202"/>
      <c r="C104" s="220"/>
      <c r="D104" s="186"/>
      <c r="E104" s="187"/>
      <c r="F104" s="187"/>
      <c r="G104" s="200"/>
    </row>
    <row r="105" spans="1:7" ht="13.5">
      <c r="A105" s="460">
        <v>3</v>
      </c>
      <c r="B105" s="459" t="s">
        <v>147</v>
      </c>
      <c r="C105" s="227" t="s">
        <v>399</v>
      </c>
      <c r="D105" s="186"/>
      <c r="E105" s="187"/>
      <c r="F105" s="187"/>
      <c r="G105" s="200"/>
    </row>
    <row r="106" spans="1:7" ht="13.5">
      <c r="A106" s="202"/>
      <c r="B106" s="202"/>
      <c r="C106" s="266"/>
      <c r="D106" s="186"/>
      <c r="E106" s="187"/>
      <c r="F106" s="187"/>
      <c r="G106" s="189"/>
    </row>
    <row r="107" spans="1:7" ht="13.5">
      <c r="A107" s="202"/>
      <c r="B107" s="202"/>
      <c r="C107" s="220" t="s">
        <v>0</v>
      </c>
      <c r="D107" s="186"/>
      <c r="E107" s="187"/>
      <c r="F107" s="187"/>
      <c r="G107" s="189"/>
    </row>
    <row r="108" spans="1:7" ht="13.5">
      <c r="A108" s="202"/>
      <c r="B108" s="202"/>
      <c r="C108" s="266"/>
      <c r="D108" s="186"/>
      <c r="E108" s="187"/>
      <c r="F108" s="189"/>
      <c r="G108" s="189"/>
    </row>
    <row r="109" spans="1:7" ht="14.25">
      <c r="A109" s="201">
        <v>1</v>
      </c>
      <c r="B109" s="202"/>
      <c r="C109" s="221" t="s">
        <v>152</v>
      </c>
      <c r="D109" s="186"/>
      <c r="E109" s="187"/>
      <c r="F109" s="189"/>
      <c r="G109" s="200">
        <f>G10</f>
        <v>0</v>
      </c>
    </row>
    <row r="110" spans="1:7" ht="14.25">
      <c r="A110" s="201"/>
      <c r="B110" s="202"/>
      <c r="C110" s="221"/>
      <c r="D110" s="186"/>
      <c r="E110" s="187"/>
      <c r="F110" s="189"/>
      <c r="G110" s="200"/>
    </row>
    <row r="111" spans="1:7" ht="14.25">
      <c r="A111" s="201">
        <v>2</v>
      </c>
      <c r="B111" s="202"/>
      <c r="C111" s="221" t="s">
        <v>153</v>
      </c>
      <c r="D111" s="186"/>
      <c r="E111" s="187"/>
      <c r="F111" s="189"/>
      <c r="G111" s="200">
        <f>G25</f>
        <v>0</v>
      </c>
    </row>
    <row r="112" spans="1:7" ht="14.25">
      <c r="A112" s="201"/>
      <c r="B112" s="202"/>
      <c r="C112" s="221"/>
      <c r="D112" s="186"/>
      <c r="E112" s="187"/>
      <c r="F112" s="189"/>
      <c r="G112" s="200"/>
    </row>
    <row r="113" spans="1:7" ht="14.25">
      <c r="A113" s="201">
        <v>3</v>
      </c>
      <c r="B113" s="202"/>
      <c r="C113" s="221" t="s">
        <v>150</v>
      </c>
      <c r="D113" s="186"/>
      <c r="E113" s="187"/>
      <c r="F113" s="189"/>
      <c r="G113" s="200">
        <f>G48</f>
        <v>0</v>
      </c>
    </row>
    <row r="114" spans="1:7" ht="14.25">
      <c r="A114" s="201"/>
      <c r="B114" s="202"/>
      <c r="C114" s="221"/>
      <c r="D114" s="186"/>
      <c r="E114" s="187"/>
      <c r="F114" s="189"/>
      <c r="G114" s="200"/>
    </row>
    <row r="115" spans="1:7" ht="14.25">
      <c r="A115" s="201">
        <v>4</v>
      </c>
      <c r="B115" s="202"/>
      <c r="C115" s="221" t="s">
        <v>154</v>
      </c>
      <c r="D115" s="186"/>
      <c r="E115" s="187"/>
      <c r="F115" s="189"/>
      <c r="G115" s="200">
        <f>G69</f>
        <v>0</v>
      </c>
    </row>
    <row r="116" spans="1:7" ht="14.25">
      <c r="A116" s="201"/>
      <c r="B116" s="202"/>
      <c r="C116" s="221"/>
      <c r="D116" s="186"/>
      <c r="E116" s="187"/>
      <c r="F116" s="189"/>
      <c r="G116" s="200"/>
    </row>
    <row r="117" spans="1:7" ht="14.25">
      <c r="A117" s="201">
        <v>5</v>
      </c>
      <c r="B117" s="202"/>
      <c r="C117" s="221" t="s">
        <v>168</v>
      </c>
      <c r="D117" s="186"/>
      <c r="E117" s="187"/>
      <c r="F117" s="189"/>
      <c r="G117" s="200">
        <f>G79</f>
        <v>0</v>
      </c>
    </row>
    <row r="118" spans="1:7" ht="14.25">
      <c r="A118" s="201"/>
      <c r="B118" s="202"/>
      <c r="C118" s="221"/>
      <c r="D118" s="186"/>
      <c r="E118" s="187"/>
      <c r="F118" s="189"/>
      <c r="G118" s="200"/>
    </row>
    <row r="119" spans="1:7" ht="14.25">
      <c r="A119" s="201">
        <v>6</v>
      </c>
      <c r="B119" s="202"/>
      <c r="C119" s="221" t="s">
        <v>155</v>
      </c>
      <c r="D119" s="186"/>
      <c r="E119" s="187"/>
      <c r="F119" s="189"/>
      <c r="G119" s="200">
        <f>G102</f>
        <v>0</v>
      </c>
    </row>
    <row r="120" spans="1:7" ht="13.5">
      <c r="A120" s="202"/>
      <c r="B120" s="202"/>
      <c r="C120" s="190"/>
      <c r="D120" s="186"/>
      <c r="E120" s="187"/>
      <c r="F120" s="189"/>
      <c r="G120" s="189"/>
    </row>
    <row r="121" spans="1:7" ht="13.5">
      <c r="A121" s="202"/>
      <c r="B121" s="202"/>
      <c r="C121" s="222" t="s">
        <v>9</v>
      </c>
      <c r="D121" s="196"/>
      <c r="E121" s="189"/>
      <c r="F121" s="188"/>
      <c r="G121" s="200">
        <f>SUM(G109:G119)</f>
        <v>0</v>
      </c>
    </row>
    <row r="122" spans="1:7" ht="13.5">
      <c r="A122" s="202"/>
      <c r="B122" s="202"/>
      <c r="C122" s="223"/>
      <c r="D122" s="196"/>
      <c r="E122" s="189"/>
      <c r="F122" s="188"/>
      <c r="G122" s="189"/>
    </row>
    <row r="123" spans="1:7" ht="12">
      <c r="A123" s="224"/>
      <c r="B123" s="224"/>
      <c r="C123" s="224"/>
      <c r="D123" s="224"/>
      <c r="E123" s="224"/>
      <c r="F123" s="224"/>
      <c r="G123" s="224"/>
    </row>
  </sheetData>
  <sheetProtection password="CC4B" sheet="1"/>
  <mergeCells count="1">
    <mergeCell ref="A1:B1"/>
  </mergeCells>
  <printOptions/>
  <pageMargins left="0.7086614173228347" right="0.7086614173228347" top="0.7480314960629921" bottom="0.7480314960629921" header="0.31496062992125984" footer="0.31496062992125984"/>
  <pageSetup firstPageNumber="89" useFirstPageNumber="1" horizontalDpi="600" verticalDpi="600" orientation="portrait" paperSize="9" scale="82" r:id="rId1"/>
  <headerFooter>
    <oddHeader>&amp;L&amp;"Times New Roman,Podebljano"&amp;8
D &amp;&amp; Z&amp;"Times New Roman,Uobičajeno" doo&amp;R&amp;"Times New Roman,Uobičajeno"&amp;8
ZOP: KO - 2002</oddHeader>
    <oddFooter>&amp;L&amp;"Times New Roman,Regular"&amp;8investitor:  GRAD ZADAR, Narodni trg 1, 23000 Zadar
građevina:  REKONSTRUKCIJA DIJELA ULICE KREŠIMIROVA OBALA- 1.-4. faza
mjesto i datum: Zadar, travanj 2023.&amp;R&amp;"Times New Roman,Regular"&amp;8str. &amp;P</oddFooter>
  </headerFooter>
  <rowBreaks count="8" manualBreakCount="8">
    <brk id="15" max="6" man="1"/>
    <brk id="26" max="6" man="1"/>
    <brk id="34" max="6" man="1"/>
    <brk id="48" max="6" man="1"/>
    <brk id="70" max="6" man="1"/>
    <brk id="80" max="6" man="1"/>
    <brk id="95" max="255" man="1"/>
    <brk id="102" max="255" man="1"/>
  </rowBreaks>
</worksheet>
</file>

<file path=xl/worksheets/sheet13.xml><?xml version="1.0" encoding="utf-8"?>
<worksheet xmlns="http://schemas.openxmlformats.org/spreadsheetml/2006/main" xmlns:r="http://schemas.openxmlformats.org/officeDocument/2006/relationships">
  <dimension ref="A1:F114"/>
  <sheetViews>
    <sheetView showZeros="0" view="pageBreakPreview" zoomScale="85" zoomScaleNormal="85" zoomScaleSheetLayoutView="85" workbookViewId="0" topLeftCell="A1">
      <selection activeCell="I4" sqref="I4"/>
    </sheetView>
  </sheetViews>
  <sheetFormatPr defaultColWidth="9.140625" defaultRowHeight="12.75"/>
  <cols>
    <col min="1" max="1" width="4.57421875" style="117" customWidth="1"/>
    <col min="2" max="2" width="44.00390625" style="240" customWidth="1"/>
    <col min="3" max="4" width="8.7109375" style="245" customWidth="1"/>
    <col min="5" max="5" width="12.7109375" style="243" customWidth="1"/>
    <col min="6" max="6" width="15.421875" style="243" customWidth="1"/>
    <col min="7" max="7" width="10.28125" style="114" customWidth="1"/>
    <col min="8" max="16384" width="9.140625" style="114" customWidth="1"/>
  </cols>
  <sheetData>
    <row r="1" spans="1:6" ht="26.25">
      <c r="A1" s="263" t="s">
        <v>362</v>
      </c>
      <c r="B1" s="259" t="s">
        <v>363</v>
      </c>
      <c r="C1" s="259" t="s">
        <v>364</v>
      </c>
      <c r="D1" s="260" t="s">
        <v>365</v>
      </c>
      <c r="E1" s="261" t="s">
        <v>420</v>
      </c>
      <c r="F1" s="262" t="s">
        <v>421</v>
      </c>
    </row>
    <row r="2" spans="1:6" ht="15">
      <c r="A2" s="483" t="s">
        <v>431</v>
      </c>
      <c r="B2" s="483"/>
      <c r="C2" s="483"/>
      <c r="D2" s="483"/>
      <c r="E2" s="483"/>
      <c r="F2" s="483"/>
    </row>
    <row r="3" spans="1:6" ht="15">
      <c r="A3" s="277"/>
      <c r="B3" s="277"/>
      <c r="C3" s="277"/>
      <c r="D3" s="277"/>
      <c r="E3" s="277"/>
      <c r="F3" s="277"/>
    </row>
    <row r="4" spans="1:6" s="115" customFormat="1" ht="204.75" customHeight="1">
      <c r="A4" s="278" t="s">
        <v>197</v>
      </c>
      <c r="B4" s="279" t="s">
        <v>273</v>
      </c>
      <c r="C4" s="280"/>
      <c r="D4" s="280"/>
      <c r="E4" s="280"/>
      <c r="F4" s="280"/>
    </row>
    <row r="5" spans="1:6" s="115" customFormat="1" ht="12.75">
      <c r="A5" s="278"/>
      <c r="B5" s="281"/>
      <c r="C5" s="280"/>
      <c r="D5" s="280"/>
      <c r="E5" s="280"/>
      <c r="F5" s="280"/>
    </row>
    <row r="6" spans="1:6" s="115" customFormat="1" ht="26.25">
      <c r="A6" s="278" t="s">
        <v>198</v>
      </c>
      <c r="B6" s="282" t="s">
        <v>274</v>
      </c>
      <c r="C6" s="280"/>
      <c r="D6" s="280"/>
      <c r="E6" s="280"/>
      <c r="F6" s="280"/>
    </row>
    <row r="7" spans="1:6" ht="12.75">
      <c r="A7" s="278"/>
      <c r="B7" s="285"/>
      <c r="C7" s="286"/>
      <c r="D7" s="286"/>
      <c r="E7" s="287"/>
      <c r="F7" s="287"/>
    </row>
    <row r="8" spans="1:6" ht="12.75">
      <c r="A8" s="278" t="s">
        <v>198</v>
      </c>
      <c r="B8" s="288" t="s">
        <v>200</v>
      </c>
      <c r="C8" s="286"/>
      <c r="D8" s="286"/>
      <c r="E8" s="287"/>
      <c r="F8" s="287"/>
    </row>
    <row r="9" spans="1:6" ht="12.75">
      <c r="A9" s="283" t="s">
        <v>201</v>
      </c>
      <c r="B9" s="289" t="s">
        <v>200</v>
      </c>
      <c r="C9" s="286"/>
      <c r="D9" s="286"/>
      <c r="E9" s="287"/>
      <c r="F9" s="287"/>
    </row>
    <row r="10" spans="1:6" ht="12.75">
      <c r="A10" s="283"/>
      <c r="B10" s="288"/>
      <c r="C10" s="286"/>
      <c r="D10" s="286"/>
      <c r="E10" s="287"/>
      <c r="F10" s="287"/>
    </row>
    <row r="11" spans="1:6" s="115" customFormat="1" ht="26.25">
      <c r="A11" s="278">
        <v>1</v>
      </c>
      <c r="B11" s="290" t="s">
        <v>275</v>
      </c>
      <c r="C11" s="286" t="s">
        <v>203</v>
      </c>
      <c r="D11" s="286">
        <v>140</v>
      </c>
      <c r="E11" s="242"/>
      <c r="F11" s="291">
        <f>D11*E11</f>
        <v>0</v>
      </c>
    </row>
    <row r="12" spans="1:6" s="241" customFormat="1" ht="12.75">
      <c r="A12" s="292"/>
      <c r="B12" s="293"/>
      <c r="C12" s="286"/>
      <c r="D12" s="286"/>
      <c r="E12" s="242"/>
      <c r="F12" s="291"/>
    </row>
    <row r="13" spans="1:6" ht="39">
      <c r="A13" s="278">
        <f>A11+1</f>
        <v>2</v>
      </c>
      <c r="B13" s="288" t="s">
        <v>276</v>
      </c>
      <c r="C13" s="286" t="s">
        <v>277</v>
      </c>
      <c r="D13" s="286">
        <v>1</v>
      </c>
      <c r="E13" s="242"/>
      <c r="F13" s="291">
        <f>D13*E13</f>
        <v>0</v>
      </c>
    </row>
    <row r="14" spans="1:6" ht="12.75">
      <c r="A14" s="278"/>
      <c r="B14" s="288"/>
      <c r="C14" s="286"/>
      <c r="D14" s="286"/>
      <c r="E14" s="242"/>
      <c r="F14" s="291"/>
    </row>
    <row r="15" spans="1:6" ht="66">
      <c r="A15" s="278">
        <f>A13+1</f>
        <v>3</v>
      </c>
      <c r="B15" s="288" t="s">
        <v>278</v>
      </c>
      <c r="C15" s="286" t="s">
        <v>203</v>
      </c>
      <c r="D15" s="286">
        <v>140</v>
      </c>
      <c r="E15" s="242"/>
      <c r="F15" s="291">
        <f>D15*E15</f>
        <v>0</v>
      </c>
    </row>
    <row r="16" spans="1:6" ht="12.75">
      <c r="A16" s="278"/>
      <c r="B16" s="288"/>
      <c r="C16" s="286"/>
      <c r="D16" s="286"/>
      <c r="E16" s="242"/>
      <c r="F16" s="291"/>
    </row>
    <row r="17" spans="1:6" ht="78.75">
      <c r="A17" s="278">
        <f>A15+1</f>
        <v>4</v>
      </c>
      <c r="B17" s="288" t="s">
        <v>279</v>
      </c>
      <c r="C17" s="286" t="s">
        <v>204</v>
      </c>
      <c r="D17" s="286">
        <f>D15*0.2*0.4</f>
        <v>11.200000000000001</v>
      </c>
      <c r="E17" s="242"/>
      <c r="F17" s="291">
        <f>D17*E17</f>
        <v>0</v>
      </c>
    </row>
    <row r="18" spans="1:6" ht="12.75">
      <c r="A18" s="278"/>
      <c r="B18" s="288"/>
      <c r="C18" s="286"/>
      <c r="D18" s="286"/>
      <c r="E18" s="242"/>
      <c r="F18" s="291"/>
    </row>
    <row r="19" spans="1:6" ht="26.25">
      <c r="A19" s="278">
        <f>A17+1</f>
        <v>5</v>
      </c>
      <c r="B19" s="290" t="s">
        <v>280</v>
      </c>
      <c r="C19" s="294" t="s">
        <v>281</v>
      </c>
      <c r="D19" s="286">
        <v>6</v>
      </c>
      <c r="E19" s="242"/>
      <c r="F19" s="291">
        <f>D19*E19</f>
        <v>0</v>
      </c>
    </row>
    <row r="20" spans="1:6" s="116" customFormat="1" ht="14.25">
      <c r="A20" s="295"/>
      <c r="B20" s="296"/>
      <c r="C20" s="294"/>
      <c r="D20" s="297"/>
      <c r="E20" s="242"/>
      <c r="F20" s="291"/>
    </row>
    <row r="21" spans="1:6" ht="26.25">
      <c r="A21" s="278">
        <f>A19+1</f>
        <v>6</v>
      </c>
      <c r="B21" s="290" t="s">
        <v>282</v>
      </c>
      <c r="C21" s="294" t="s">
        <v>281</v>
      </c>
      <c r="D21" s="286">
        <v>2</v>
      </c>
      <c r="E21" s="242"/>
      <c r="F21" s="291">
        <f>D21*E21</f>
        <v>0</v>
      </c>
    </row>
    <row r="22" spans="1:6" s="115" customFormat="1" ht="12.75">
      <c r="A22" s="278"/>
      <c r="B22" s="290"/>
      <c r="C22" s="286"/>
      <c r="D22" s="286"/>
      <c r="E22" s="242"/>
      <c r="F22" s="291"/>
    </row>
    <row r="23" spans="1:6" s="115" customFormat="1" ht="26.25">
      <c r="A23" s="278">
        <f>A21+1</f>
        <v>7</v>
      </c>
      <c r="B23" s="290" t="s">
        <v>283</v>
      </c>
      <c r="C23" s="286" t="s">
        <v>204</v>
      </c>
      <c r="D23" s="286">
        <v>1</v>
      </c>
      <c r="E23" s="242"/>
      <c r="F23" s="291">
        <f>D23*E23</f>
        <v>0</v>
      </c>
    </row>
    <row r="24" spans="1:6" s="115" customFormat="1" ht="12.75">
      <c r="A24" s="278"/>
      <c r="B24" s="290"/>
      <c r="C24" s="286"/>
      <c r="D24" s="286"/>
      <c r="E24" s="242"/>
      <c r="F24" s="291"/>
    </row>
    <row r="25" spans="1:6" s="115" customFormat="1" ht="26.25">
      <c r="A25" s="278">
        <f>A23+1</f>
        <v>8</v>
      </c>
      <c r="B25" s="290" t="s">
        <v>284</v>
      </c>
      <c r="C25" s="286" t="s">
        <v>203</v>
      </c>
      <c r="D25" s="286">
        <v>140</v>
      </c>
      <c r="E25" s="242"/>
      <c r="F25" s="291">
        <f>D25*E25</f>
        <v>0</v>
      </c>
    </row>
    <row r="26" spans="1:6" s="115" customFormat="1" ht="12.75">
      <c r="A26" s="278"/>
      <c r="B26" s="290"/>
      <c r="C26" s="286"/>
      <c r="D26" s="286"/>
      <c r="E26" s="242"/>
      <c r="F26" s="291"/>
    </row>
    <row r="27" spans="1:6" s="115" customFormat="1" ht="26.25">
      <c r="A27" s="278">
        <f>A25+1</f>
        <v>9</v>
      </c>
      <c r="B27" s="290" t="s">
        <v>285</v>
      </c>
      <c r="C27" s="286" t="s">
        <v>203</v>
      </c>
      <c r="D27" s="286">
        <v>140</v>
      </c>
      <c r="E27" s="242"/>
      <c r="F27" s="291">
        <f>D27*E27</f>
        <v>0</v>
      </c>
    </row>
    <row r="28" spans="1:6" s="115" customFormat="1" ht="12.75">
      <c r="A28" s="278"/>
      <c r="B28" s="290"/>
      <c r="C28" s="286"/>
      <c r="D28" s="286"/>
      <c r="E28" s="242"/>
      <c r="F28" s="291"/>
    </row>
    <row r="29" spans="1:6" s="115" customFormat="1" ht="52.5">
      <c r="A29" s="278">
        <f>A27+1</f>
        <v>10</v>
      </c>
      <c r="B29" s="290" t="s">
        <v>311</v>
      </c>
      <c r="C29" s="286" t="s">
        <v>2</v>
      </c>
      <c r="D29" s="286">
        <v>5</v>
      </c>
      <c r="E29" s="242"/>
      <c r="F29" s="291">
        <f>D29*E29</f>
        <v>0</v>
      </c>
    </row>
    <row r="30" spans="1:6" s="115" customFormat="1" ht="12.75">
      <c r="A30" s="283"/>
      <c r="B30" s="290"/>
      <c r="C30" s="286"/>
      <c r="D30" s="286"/>
      <c r="E30" s="242"/>
      <c r="F30" s="291"/>
    </row>
    <row r="31" spans="1:6" s="115" customFormat="1" ht="144.75">
      <c r="A31" s="278">
        <f>A29+1</f>
        <v>11</v>
      </c>
      <c r="B31" s="290" t="s">
        <v>286</v>
      </c>
      <c r="C31" s="286"/>
      <c r="D31" s="286">
        <v>5</v>
      </c>
      <c r="E31" s="242"/>
      <c r="F31" s="291">
        <f>D31*E31</f>
        <v>0</v>
      </c>
    </row>
    <row r="32" spans="1:6" s="115" customFormat="1" ht="12.75">
      <c r="A32" s="283"/>
      <c r="B32" s="290"/>
      <c r="C32" s="286"/>
      <c r="D32" s="286"/>
      <c r="E32" s="242"/>
      <c r="F32" s="291"/>
    </row>
    <row r="33" spans="1:6" s="115" customFormat="1" ht="52.5">
      <c r="A33" s="278">
        <f>A31+1</f>
        <v>12</v>
      </c>
      <c r="B33" s="290" t="s">
        <v>205</v>
      </c>
      <c r="C33" s="286" t="s">
        <v>277</v>
      </c>
      <c r="D33" s="286">
        <v>1</v>
      </c>
      <c r="E33" s="242"/>
      <c r="F33" s="291">
        <f>D33*E33</f>
        <v>0</v>
      </c>
    </row>
    <row r="34" spans="1:6" s="115" customFormat="1" ht="12.75">
      <c r="A34" s="278"/>
      <c r="B34" s="290"/>
      <c r="C34" s="286"/>
      <c r="D34" s="286"/>
      <c r="E34" s="242"/>
      <c r="F34" s="291"/>
    </row>
    <row r="35" spans="1:6" s="115" customFormat="1" ht="26.25">
      <c r="A35" s="278">
        <f>A33+1</f>
        <v>13</v>
      </c>
      <c r="B35" s="290" t="s">
        <v>289</v>
      </c>
      <c r="C35" s="286" t="s">
        <v>204</v>
      </c>
      <c r="D35" s="286">
        <f>D11*0.1*0.4</f>
        <v>5.6000000000000005</v>
      </c>
      <c r="E35" s="242"/>
      <c r="F35" s="291">
        <f>D35*E35</f>
        <v>0</v>
      </c>
    </row>
    <row r="36" spans="1:6" s="115" customFormat="1" ht="12.75">
      <c r="A36" s="278"/>
      <c r="B36" s="290"/>
      <c r="C36" s="286"/>
      <c r="D36" s="286"/>
      <c r="E36" s="242"/>
      <c r="F36" s="291"/>
    </row>
    <row r="37" spans="1:6" s="115" customFormat="1" ht="12.75">
      <c r="A37" s="278">
        <f>A35+1</f>
        <v>14</v>
      </c>
      <c r="B37" s="290" t="s">
        <v>206</v>
      </c>
      <c r="C37" s="286" t="s">
        <v>277</v>
      </c>
      <c r="D37" s="286">
        <v>1</v>
      </c>
      <c r="E37" s="242"/>
      <c r="F37" s="291">
        <f>D37*E37</f>
        <v>0</v>
      </c>
    </row>
    <row r="38" spans="1:6" s="241" customFormat="1" ht="12.75">
      <c r="A38" s="292"/>
      <c r="B38" s="293"/>
      <c r="C38" s="286"/>
      <c r="D38" s="286"/>
      <c r="E38" s="242"/>
      <c r="F38" s="291"/>
    </row>
    <row r="39" spans="1:6" s="115" customFormat="1" ht="12.75">
      <c r="A39" s="278"/>
      <c r="B39" s="298" t="s">
        <v>207</v>
      </c>
      <c r="C39" s="299"/>
      <c r="D39" s="300"/>
      <c r="E39" s="360"/>
      <c r="F39" s="302">
        <f>SUM(F11:F37)</f>
        <v>0</v>
      </c>
    </row>
    <row r="40" spans="1:6" s="241" customFormat="1" ht="12.75">
      <c r="A40" s="292"/>
      <c r="B40" s="293"/>
      <c r="C40" s="286"/>
      <c r="D40" s="286"/>
      <c r="E40" s="242"/>
      <c r="F40" s="291"/>
    </row>
    <row r="41" spans="1:6" s="241" customFormat="1" ht="12.75">
      <c r="A41" s="292"/>
      <c r="B41" s="293"/>
      <c r="C41" s="286"/>
      <c r="D41" s="286"/>
      <c r="E41" s="242"/>
      <c r="F41" s="291"/>
    </row>
    <row r="42" spans="1:6" s="243" customFormat="1" ht="12.75">
      <c r="A42" s="283" t="s">
        <v>208</v>
      </c>
      <c r="B42" s="289" t="s">
        <v>209</v>
      </c>
      <c r="C42" s="286"/>
      <c r="D42" s="286"/>
      <c r="E42" s="242"/>
      <c r="F42" s="291"/>
    </row>
    <row r="43" spans="1:6" s="241" customFormat="1" ht="12.75">
      <c r="A43" s="303"/>
      <c r="B43" s="293"/>
      <c r="C43" s="286"/>
      <c r="D43" s="286"/>
      <c r="E43" s="242"/>
      <c r="F43" s="291"/>
    </row>
    <row r="44" spans="1:6" s="244" customFormat="1" ht="294" customHeight="1">
      <c r="A44" s="304">
        <v>1</v>
      </c>
      <c r="B44" s="309" t="s">
        <v>401</v>
      </c>
      <c r="C44" s="306"/>
      <c r="D44" s="306"/>
      <c r="E44" s="361"/>
      <c r="F44" s="307"/>
    </row>
    <row r="45" spans="1:6" s="244" customFormat="1" ht="308.25" customHeight="1">
      <c r="A45" s="304"/>
      <c r="B45" s="309" t="s">
        <v>306</v>
      </c>
      <c r="C45" s="306" t="s">
        <v>2</v>
      </c>
      <c r="D45" s="306">
        <v>5</v>
      </c>
      <c r="E45" s="361"/>
      <c r="F45" s="307">
        <f>D45*E45</f>
        <v>0</v>
      </c>
    </row>
    <row r="46" spans="1:6" s="244" customFormat="1" ht="12.75">
      <c r="A46" s="308"/>
      <c r="B46" s="309"/>
      <c r="C46" s="306"/>
      <c r="D46" s="306"/>
      <c r="E46" s="361"/>
      <c r="F46" s="307"/>
    </row>
    <row r="47" spans="1:6" s="241" customFormat="1" ht="297" customHeight="1">
      <c r="A47" s="278">
        <f>1+A44</f>
        <v>2</v>
      </c>
      <c r="B47" s="309" t="s">
        <v>402</v>
      </c>
      <c r="C47" s="286" t="s">
        <v>2</v>
      </c>
      <c r="D47" s="286">
        <v>5</v>
      </c>
      <c r="E47" s="242"/>
      <c r="F47" s="291">
        <f>D47*E47</f>
        <v>0</v>
      </c>
    </row>
    <row r="48" spans="1:6" s="241" customFormat="1" ht="12.75">
      <c r="A48" s="303"/>
      <c r="B48" s="293"/>
      <c r="C48" s="286"/>
      <c r="D48" s="286"/>
      <c r="E48" s="242"/>
      <c r="F48" s="291"/>
    </row>
    <row r="49" spans="1:6" s="115" customFormat="1" ht="43.5" customHeight="1">
      <c r="A49" s="278">
        <f>A47+1</f>
        <v>3</v>
      </c>
      <c r="B49" s="290" t="s">
        <v>307</v>
      </c>
      <c r="C49" s="286" t="s">
        <v>203</v>
      </c>
      <c r="D49" s="286">
        <v>190</v>
      </c>
      <c r="E49" s="242"/>
      <c r="F49" s="291">
        <f>D49*E49</f>
        <v>0</v>
      </c>
    </row>
    <row r="50" spans="1:6" s="115" customFormat="1" ht="12.75">
      <c r="A50" s="283"/>
      <c r="B50" s="290"/>
      <c r="C50" s="286"/>
      <c r="D50" s="286"/>
      <c r="E50" s="242"/>
      <c r="F50" s="291"/>
    </row>
    <row r="51" spans="1:6" s="115" customFormat="1" ht="66">
      <c r="A51" s="278">
        <f>A49+1</f>
        <v>4</v>
      </c>
      <c r="B51" s="290" t="s">
        <v>294</v>
      </c>
      <c r="C51" s="286" t="s">
        <v>203</v>
      </c>
      <c r="D51" s="286">
        <v>60</v>
      </c>
      <c r="E51" s="242"/>
      <c r="F51" s="291">
        <f>D51*E51</f>
        <v>0</v>
      </c>
    </row>
    <row r="52" spans="1:6" s="115" customFormat="1" ht="12.75">
      <c r="A52" s="278"/>
      <c r="B52" s="290"/>
      <c r="C52" s="286"/>
      <c r="D52" s="286"/>
      <c r="E52" s="242"/>
      <c r="F52" s="291"/>
    </row>
    <row r="53" spans="1:6" s="115" customFormat="1" ht="26.25">
      <c r="A53" s="278">
        <f>A51+1</f>
        <v>5</v>
      </c>
      <c r="B53" s="290" t="s">
        <v>295</v>
      </c>
      <c r="C53" s="286" t="s">
        <v>203</v>
      </c>
      <c r="D53" s="286">
        <v>170</v>
      </c>
      <c r="E53" s="242"/>
      <c r="F53" s="291">
        <f>D53*E53</f>
        <v>0</v>
      </c>
    </row>
    <row r="54" spans="1:6" s="115" customFormat="1" ht="12.75">
      <c r="A54" s="278"/>
      <c r="B54" s="290"/>
      <c r="C54" s="286"/>
      <c r="D54" s="286"/>
      <c r="E54" s="242"/>
      <c r="F54" s="291"/>
    </row>
    <row r="55" spans="1:6" s="115" customFormat="1" ht="12.75">
      <c r="A55" s="278">
        <f>A53+1</f>
        <v>6</v>
      </c>
      <c r="B55" s="290" t="s">
        <v>210</v>
      </c>
      <c r="C55" s="286" t="s">
        <v>2</v>
      </c>
      <c r="D55" s="286">
        <v>10</v>
      </c>
      <c r="E55" s="242"/>
      <c r="F55" s="291">
        <f>D55*E55</f>
        <v>0</v>
      </c>
    </row>
    <row r="56" spans="1:6" s="115" customFormat="1" ht="12.75">
      <c r="A56" s="278"/>
      <c r="B56" s="290"/>
      <c r="C56" s="286"/>
      <c r="D56" s="286"/>
      <c r="E56" s="242"/>
      <c r="F56" s="291"/>
    </row>
    <row r="57" spans="1:6" s="115" customFormat="1" ht="26.25">
      <c r="A57" s="278">
        <f>A55+1</f>
        <v>7</v>
      </c>
      <c r="B57" s="290" t="s">
        <v>211</v>
      </c>
      <c r="C57" s="286" t="s">
        <v>2</v>
      </c>
      <c r="D57" s="286">
        <v>5</v>
      </c>
      <c r="E57" s="242"/>
      <c r="F57" s="291">
        <f>D57*E57</f>
        <v>0</v>
      </c>
    </row>
    <row r="58" spans="1:6" s="115" customFormat="1" ht="12.75">
      <c r="A58" s="278"/>
      <c r="B58" s="312"/>
      <c r="C58" s="286"/>
      <c r="D58" s="286"/>
      <c r="E58" s="242"/>
      <c r="F58" s="291"/>
    </row>
    <row r="59" spans="1:6" s="115" customFormat="1" ht="26.25">
      <c r="A59" s="278">
        <f>A57+1</f>
        <v>8</v>
      </c>
      <c r="B59" s="312" t="s">
        <v>212</v>
      </c>
      <c r="C59" s="286" t="s">
        <v>2</v>
      </c>
      <c r="D59" s="286">
        <v>11</v>
      </c>
      <c r="E59" s="242"/>
      <c r="F59" s="291">
        <f>D59*E59</f>
        <v>0</v>
      </c>
    </row>
    <row r="60" spans="1:6" s="241" customFormat="1" ht="12.75">
      <c r="A60" s="292"/>
      <c r="B60" s="313"/>
      <c r="C60" s="286"/>
      <c r="D60" s="286"/>
      <c r="E60" s="242"/>
      <c r="F60" s="291"/>
    </row>
    <row r="61" spans="1:6" s="115" customFormat="1" ht="69.75" customHeight="1">
      <c r="A61" s="278">
        <f>A59+1</f>
        <v>9</v>
      </c>
      <c r="B61" s="314" t="s">
        <v>296</v>
      </c>
      <c r="C61" s="315"/>
      <c r="D61" s="315"/>
      <c r="E61" s="362"/>
      <c r="F61" s="316"/>
    </row>
    <row r="62" spans="1:6" s="115" customFormat="1" ht="12.75">
      <c r="A62" s="317"/>
      <c r="B62" s="290"/>
      <c r="C62" s="286" t="s">
        <v>7</v>
      </c>
      <c r="D62" s="286">
        <v>9</v>
      </c>
      <c r="E62" s="363"/>
      <c r="F62" s="318">
        <f>D62*E62</f>
        <v>0</v>
      </c>
    </row>
    <row r="63" spans="1:6" s="241" customFormat="1" ht="12.75">
      <c r="A63" s="292"/>
      <c r="B63" s="313"/>
      <c r="C63" s="286"/>
      <c r="D63" s="286"/>
      <c r="E63" s="242"/>
      <c r="F63" s="291"/>
    </row>
    <row r="64" spans="1:6" s="115" customFormat="1" ht="39">
      <c r="A64" s="278">
        <f>A61+1</f>
        <v>10</v>
      </c>
      <c r="B64" s="321" t="s">
        <v>298</v>
      </c>
      <c r="C64" s="286" t="s">
        <v>7</v>
      </c>
      <c r="D64" s="286">
        <v>10</v>
      </c>
      <c r="E64" s="242"/>
      <c r="F64" s="318">
        <f>D64*E64</f>
        <v>0</v>
      </c>
    </row>
    <row r="65" spans="1:6" s="115" customFormat="1" ht="12.75">
      <c r="A65" s="317"/>
      <c r="B65" s="321"/>
      <c r="C65" s="286"/>
      <c r="D65" s="286"/>
      <c r="E65" s="242"/>
      <c r="F65" s="318"/>
    </row>
    <row r="66" spans="1:6" s="115" customFormat="1" ht="52.5">
      <c r="A66" s="278">
        <f>A64+1</f>
        <v>11</v>
      </c>
      <c r="B66" s="321" t="s">
        <v>299</v>
      </c>
      <c r="C66" s="286" t="s">
        <v>2</v>
      </c>
      <c r="D66" s="286">
        <v>24</v>
      </c>
      <c r="E66" s="242"/>
      <c r="F66" s="318">
        <f>D66*E66</f>
        <v>0</v>
      </c>
    </row>
    <row r="67" spans="1:6" s="115" customFormat="1" ht="12.75">
      <c r="A67" s="317"/>
      <c r="B67" s="321"/>
      <c r="C67" s="286"/>
      <c r="D67" s="286"/>
      <c r="E67" s="242"/>
      <c r="F67" s="318"/>
    </row>
    <row r="68" spans="1:6" s="115" customFormat="1" ht="26.25">
      <c r="A68" s="278">
        <f>A66+1</f>
        <v>12</v>
      </c>
      <c r="B68" s="290" t="s">
        <v>300</v>
      </c>
      <c r="C68" s="286" t="s">
        <v>2</v>
      </c>
      <c r="D68" s="286">
        <v>5</v>
      </c>
      <c r="E68" s="242"/>
      <c r="F68" s="318">
        <f>D68*E68</f>
        <v>0</v>
      </c>
    </row>
    <row r="69" spans="1:6" s="115" customFormat="1" ht="12.75">
      <c r="A69" s="317"/>
      <c r="B69" s="290"/>
      <c r="C69" s="286"/>
      <c r="D69" s="286"/>
      <c r="E69" s="242"/>
      <c r="F69" s="318"/>
    </row>
    <row r="70" spans="1:6" s="115" customFormat="1" ht="12.75">
      <c r="A70" s="278">
        <f>A68+1</f>
        <v>13</v>
      </c>
      <c r="B70" s="321" t="s">
        <v>213</v>
      </c>
      <c r="C70" s="286" t="s">
        <v>7</v>
      </c>
      <c r="D70" s="286">
        <v>1</v>
      </c>
      <c r="E70" s="242"/>
      <c r="F70" s="318">
        <f>D70*E70</f>
        <v>0</v>
      </c>
    </row>
    <row r="71" spans="1:6" ht="12.75">
      <c r="A71" s="317"/>
      <c r="B71" s="322"/>
      <c r="C71" s="286"/>
      <c r="D71" s="286"/>
      <c r="E71" s="242"/>
      <c r="F71" s="291"/>
    </row>
    <row r="72" spans="1:6" ht="12.75">
      <c r="A72" s="317"/>
      <c r="B72" s="323" t="s">
        <v>214</v>
      </c>
      <c r="C72" s="324"/>
      <c r="D72" s="324"/>
      <c r="E72" s="360"/>
      <c r="F72" s="302">
        <f>SUM(F45:F71)</f>
        <v>0</v>
      </c>
    </row>
    <row r="73" spans="1:6" ht="12.75">
      <c r="A73" s="317"/>
      <c r="B73" s="325"/>
      <c r="C73" s="286"/>
      <c r="D73" s="286"/>
      <c r="E73" s="242"/>
      <c r="F73" s="326"/>
    </row>
    <row r="74" spans="1:6" ht="12.75">
      <c r="A74" s="317"/>
      <c r="B74" s="327"/>
      <c r="C74" s="286"/>
      <c r="D74" s="286"/>
      <c r="E74" s="242"/>
      <c r="F74" s="291"/>
    </row>
    <row r="75" spans="1:6" ht="12.75">
      <c r="A75" s="283" t="s">
        <v>215</v>
      </c>
      <c r="B75" s="289" t="s">
        <v>216</v>
      </c>
      <c r="C75" s="286"/>
      <c r="D75" s="286"/>
      <c r="E75" s="242"/>
      <c r="F75" s="291"/>
    </row>
    <row r="76" spans="1:6" ht="12.75">
      <c r="A76" s="283"/>
      <c r="B76" s="328"/>
      <c r="C76" s="286"/>
      <c r="D76" s="286"/>
      <c r="E76" s="242"/>
      <c r="F76" s="291"/>
    </row>
    <row r="77" spans="1:6" ht="52.5">
      <c r="A77" s="317" t="s">
        <v>201</v>
      </c>
      <c r="B77" s="327" t="s">
        <v>217</v>
      </c>
      <c r="C77" s="286" t="s">
        <v>277</v>
      </c>
      <c r="D77" s="286">
        <v>1</v>
      </c>
      <c r="E77" s="242"/>
      <c r="F77" s="318">
        <f>D77*E77</f>
        <v>0</v>
      </c>
    </row>
    <row r="78" spans="1:6" ht="12.75">
      <c r="A78" s="317"/>
      <c r="B78" s="327"/>
      <c r="C78" s="286"/>
      <c r="D78" s="286"/>
      <c r="E78" s="242"/>
      <c r="F78" s="291"/>
    </row>
    <row r="79" spans="1:6" ht="26.25">
      <c r="A79" s="317" t="s">
        <v>208</v>
      </c>
      <c r="B79" s="327" t="s">
        <v>218</v>
      </c>
      <c r="C79" s="286"/>
      <c r="D79" s="286"/>
      <c r="E79" s="242"/>
      <c r="F79" s="291"/>
    </row>
    <row r="80" spans="1:6" ht="12.75">
      <c r="A80" s="278"/>
      <c r="B80" s="290" t="s">
        <v>219</v>
      </c>
      <c r="C80" s="329"/>
      <c r="D80" s="329"/>
      <c r="E80" s="364"/>
      <c r="F80" s="330"/>
    </row>
    <row r="81" spans="1:6" ht="12.75">
      <c r="A81" s="278"/>
      <c r="B81" s="290" t="s">
        <v>301</v>
      </c>
      <c r="C81" s="329"/>
      <c r="D81" s="329"/>
      <c r="E81" s="364"/>
      <c r="F81" s="330"/>
    </row>
    <row r="82" spans="1:6" ht="12.75">
      <c r="A82" s="278"/>
      <c r="B82" s="290" t="s">
        <v>220</v>
      </c>
      <c r="C82" s="329"/>
      <c r="D82" s="329"/>
      <c r="E82" s="364"/>
      <c r="F82" s="330"/>
    </row>
    <row r="83" spans="1:6" ht="12.75">
      <c r="A83" s="278"/>
      <c r="B83" s="314" t="s">
        <v>221</v>
      </c>
      <c r="C83" s="331"/>
      <c r="D83" s="332"/>
      <c r="E83" s="365"/>
      <c r="F83" s="333"/>
    </row>
    <row r="84" spans="1:6" ht="12.75">
      <c r="A84" s="278"/>
      <c r="B84" s="334"/>
      <c r="C84" s="286" t="s">
        <v>202</v>
      </c>
      <c r="D84" s="286">
        <v>1</v>
      </c>
      <c r="E84" s="242"/>
      <c r="F84" s="291">
        <f>D84*E84</f>
        <v>0</v>
      </c>
    </row>
    <row r="85" spans="1:6" ht="12.75">
      <c r="A85" s="278"/>
      <c r="B85" s="334"/>
      <c r="C85" s="286"/>
      <c r="D85" s="329"/>
      <c r="E85" s="242"/>
      <c r="F85" s="330"/>
    </row>
    <row r="86" spans="1:6" ht="12.75">
      <c r="A86" s="278" t="s">
        <v>215</v>
      </c>
      <c r="B86" s="288" t="s">
        <v>222</v>
      </c>
      <c r="C86" s="286" t="s">
        <v>277</v>
      </c>
      <c r="D86" s="286">
        <v>1</v>
      </c>
      <c r="E86" s="242"/>
      <c r="F86" s="291">
        <f>D86*E86</f>
        <v>0</v>
      </c>
    </row>
    <row r="87" spans="1:6" ht="12.75">
      <c r="A87" s="283"/>
      <c r="B87" s="288"/>
      <c r="C87" s="286"/>
      <c r="D87" s="286"/>
      <c r="E87" s="242"/>
      <c r="F87" s="291"/>
    </row>
    <row r="88" spans="1:6" ht="12.75">
      <c r="A88" s="278" t="s">
        <v>199</v>
      </c>
      <c r="B88" s="288" t="s">
        <v>223</v>
      </c>
      <c r="C88" s="286" t="s">
        <v>277</v>
      </c>
      <c r="D88" s="286">
        <v>1</v>
      </c>
      <c r="E88" s="242"/>
      <c r="F88" s="291">
        <f>D88*E88</f>
        <v>0</v>
      </c>
    </row>
    <row r="89" spans="1:6" ht="12.75">
      <c r="A89" s="278"/>
      <c r="B89" s="285"/>
      <c r="C89" s="335"/>
      <c r="D89" s="335"/>
      <c r="E89" s="393"/>
      <c r="F89" s="336"/>
    </row>
    <row r="90" spans="1:6" ht="12.75">
      <c r="A90" s="278"/>
      <c r="B90" s="337" t="s">
        <v>224</v>
      </c>
      <c r="C90" s="324"/>
      <c r="D90" s="324"/>
      <c r="E90" s="301"/>
      <c r="F90" s="302">
        <f>SUM(F77:F89)</f>
        <v>0</v>
      </c>
    </row>
    <row r="91" spans="1:6" ht="12.75">
      <c r="A91" s="278"/>
      <c r="B91" s="285"/>
      <c r="C91" s="335"/>
      <c r="D91" s="335"/>
      <c r="E91" s="336"/>
      <c r="F91" s="336"/>
    </row>
    <row r="92" spans="1:6" ht="12" customHeight="1" thickBot="1">
      <c r="A92" s="283"/>
      <c r="B92" s="338"/>
      <c r="C92" s="335"/>
      <c r="D92" s="335"/>
      <c r="E92" s="336"/>
      <c r="F92" s="336"/>
    </row>
    <row r="93" spans="1:6" ht="27" customHeight="1">
      <c r="A93" s="339"/>
      <c r="B93" s="340"/>
      <c r="C93" s="341"/>
      <c r="D93" s="341"/>
      <c r="E93" s="342"/>
      <c r="F93" s="343"/>
    </row>
    <row r="94" spans="1:6" ht="21" customHeight="1">
      <c r="A94" s="443" t="s">
        <v>423</v>
      </c>
      <c r="B94" s="345" t="s">
        <v>225</v>
      </c>
      <c r="C94" s="286"/>
      <c r="D94" s="286"/>
      <c r="E94" s="291"/>
      <c r="F94" s="346"/>
    </row>
    <row r="95" spans="1:6" ht="20.25" customHeight="1">
      <c r="A95" s="344"/>
      <c r="B95" s="347"/>
      <c r="C95" s="286"/>
      <c r="D95" s="286"/>
      <c r="E95" s="291"/>
      <c r="F95" s="346"/>
    </row>
    <row r="96" spans="1:6" ht="27" customHeight="1">
      <c r="A96" s="344" t="s">
        <v>201</v>
      </c>
      <c r="B96" s="348" t="s">
        <v>200</v>
      </c>
      <c r="C96" s="286"/>
      <c r="D96" s="286"/>
      <c r="E96" s="291"/>
      <c r="F96" s="346">
        <f>F39</f>
        <v>0</v>
      </c>
    </row>
    <row r="97" spans="1:6" ht="18" customHeight="1">
      <c r="A97" s="344"/>
      <c r="B97" s="348"/>
      <c r="C97" s="286"/>
      <c r="D97" s="286"/>
      <c r="E97" s="291"/>
      <c r="F97" s="346"/>
    </row>
    <row r="98" spans="1:6" ht="18.75" customHeight="1">
      <c r="A98" s="344" t="s">
        <v>208</v>
      </c>
      <c r="B98" s="348" t="s">
        <v>209</v>
      </c>
      <c r="C98" s="286"/>
      <c r="D98" s="286"/>
      <c r="E98" s="291"/>
      <c r="F98" s="346">
        <f>F72</f>
        <v>0</v>
      </c>
    </row>
    <row r="99" spans="1:6" ht="18.75" customHeight="1">
      <c r="A99" s="344"/>
      <c r="B99" s="348"/>
      <c r="C99" s="286"/>
      <c r="D99" s="286"/>
      <c r="E99" s="291"/>
      <c r="F99" s="346"/>
    </row>
    <row r="100" spans="1:6" ht="27" customHeight="1">
      <c r="A100" s="344" t="s">
        <v>215</v>
      </c>
      <c r="B100" s="348" t="s">
        <v>216</v>
      </c>
      <c r="C100" s="286"/>
      <c r="D100" s="286"/>
      <c r="E100" s="291"/>
      <c r="F100" s="346">
        <f>F90</f>
        <v>0</v>
      </c>
    </row>
    <row r="101" spans="1:6" ht="27" customHeight="1">
      <c r="A101" s="344"/>
      <c r="B101" s="347"/>
      <c r="C101" s="286"/>
      <c r="D101" s="286"/>
      <c r="E101" s="291"/>
      <c r="F101" s="346"/>
    </row>
    <row r="102" spans="1:6" ht="27" customHeight="1">
      <c r="A102" s="344"/>
      <c r="B102" s="347"/>
      <c r="C102" s="349" t="s">
        <v>226</v>
      </c>
      <c r="D102" s="315"/>
      <c r="E102" s="350"/>
      <c r="F102" s="351">
        <f>SUM(F96:F100)</f>
        <v>0</v>
      </c>
    </row>
    <row r="103" spans="1:6" ht="16.5" customHeight="1">
      <c r="A103" s="344"/>
      <c r="B103" s="347"/>
      <c r="C103" s="286"/>
      <c r="D103" s="286"/>
      <c r="E103" s="291"/>
      <c r="F103" s="346"/>
    </row>
    <row r="104" spans="1:6" ht="27" customHeight="1" thickBot="1">
      <c r="A104" s="352"/>
      <c r="B104" s="353"/>
      <c r="C104" s="354"/>
      <c r="D104" s="355"/>
      <c r="E104" s="356"/>
      <c r="F104" s="357"/>
    </row>
    <row r="105" ht="12.75" hidden="1"/>
    <row r="106" ht="12.75" hidden="1">
      <c r="B106" s="246"/>
    </row>
    <row r="107" ht="12.75" hidden="1"/>
    <row r="108" spans="2:6" ht="12.75" hidden="1">
      <c r="B108" s="246"/>
      <c r="C108" s="247"/>
      <c r="D108" s="247"/>
      <c r="E108" s="248"/>
      <c r="F108" s="248"/>
    </row>
    <row r="109" ht="12.75" hidden="1">
      <c r="B109" s="246"/>
    </row>
    <row r="110" spans="2:6" ht="12.75" hidden="1">
      <c r="B110" s="246"/>
      <c r="C110" s="247"/>
      <c r="D110" s="247"/>
      <c r="E110" s="248"/>
      <c r="F110" s="248"/>
    </row>
    <row r="111" ht="12.75" hidden="1">
      <c r="B111" s="246"/>
    </row>
    <row r="112" spans="2:6" ht="12.75" hidden="1">
      <c r="B112" s="246"/>
      <c r="C112" s="247"/>
      <c r="D112" s="247"/>
      <c r="E112" s="248"/>
      <c r="F112" s="248"/>
    </row>
    <row r="113" ht="12.75" hidden="1">
      <c r="B113" s="246"/>
    </row>
    <row r="114" spans="2:6" ht="12.75" hidden="1">
      <c r="B114" s="246"/>
      <c r="C114" s="247"/>
      <c r="D114" s="247"/>
      <c r="E114" s="248"/>
      <c r="F114" s="248"/>
    </row>
    <row r="115" ht="12.75" hidden="1"/>
    <row r="116" ht="12.75" hidden="1"/>
    <row r="117" ht="12.75" hidden="1"/>
    <row r="118" ht="12.75" hidden="1"/>
  </sheetData>
  <sheetProtection password="CC4B" sheet="1"/>
  <mergeCells count="1">
    <mergeCell ref="A2:F2"/>
  </mergeCells>
  <printOptions/>
  <pageMargins left="0.7086614173228347" right="0.7086614173228347" top="0.7480314960629921" bottom="0.7480314960629921" header="0.31496062992125984" footer="0.31496062992125984"/>
  <pageSetup firstPageNumber="98" useFirstPageNumber="1" horizontalDpi="300" verticalDpi="300" orientation="portrait" paperSize="9" scale="94" r:id="rId1"/>
  <headerFooter alignWithMargins="0">
    <oddHeader>&amp;R&amp;"Times New Roman,Uobičajeno"&amp;8ZOP: KO - 2002
</oddHeader>
    <oddFooter>&amp;L&amp;"Times New Roman,Regular"&amp;7investitor:  GRAD ZADAR, Narodni trg 1, 23000 Zadar
građevina:  REKONSTRUKCIJA DIJELA ULICE KREŠIMIROVA OBALA- 1.-4. faza
mjesto i datum: Zadar, travanj 2023.&amp;R&amp;9str. &amp;P</oddFooter>
  </headerFooter>
  <rowBreaks count="5" manualBreakCount="5">
    <brk id="23" max="255" man="1"/>
    <brk id="40" max="255" man="1"/>
    <brk id="45" max="255" man="1"/>
    <brk id="62" max="255" man="1"/>
    <brk id="91" max="255" man="1"/>
  </rowBreaks>
</worksheet>
</file>

<file path=xl/worksheets/sheet14.xml><?xml version="1.0" encoding="utf-8"?>
<worksheet xmlns="http://schemas.openxmlformats.org/spreadsheetml/2006/main" xmlns:r="http://schemas.openxmlformats.org/officeDocument/2006/relationships">
  <dimension ref="A1:H18"/>
  <sheetViews>
    <sheetView showZeros="0" view="pageBreakPreview" zoomScaleSheetLayoutView="100" zoomScalePageLayoutView="85" workbookViewId="0" topLeftCell="A1">
      <selection activeCell="C13" sqref="C13"/>
    </sheetView>
  </sheetViews>
  <sheetFormatPr defaultColWidth="9.140625" defaultRowHeight="12.75"/>
  <cols>
    <col min="1" max="1" width="4.140625" style="7" customWidth="1"/>
    <col min="2" max="2" width="4.28125" style="1" customWidth="1"/>
    <col min="3" max="3" width="36.421875" style="2" bestFit="1" customWidth="1"/>
    <col min="4" max="4" width="9.28125" style="4" customWidth="1"/>
    <col min="5" max="5" width="24.8515625" style="6" customWidth="1"/>
    <col min="6" max="6" width="9.140625" style="7" customWidth="1"/>
    <col min="7" max="7" width="14.140625" style="7" bestFit="1" customWidth="1"/>
    <col min="8" max="8" width="20.28125" style="7" customWidth="1"/>
    <col min="9" max="10" width="9.140625" style="7" customWidth="1"/>
    <col min="11" max="11" width="57.140625" style="7" customWidth="1"/>
    <col min="12" max="16384" width="9.140625" style="7" customWidth="1"/>
  </cols>
  <sheetData>
    <row r="1" spans="1:7" ht="13.5">
      <c r="A1" s="1"/>
      <c r="C1" s="27"/>
      <c r="D1" s="25"/>
      <c r="E1" s="11"/>
      <c r="G1" s="31"/>
    </row>
    <row r="2" spans="1:4" ht="14.25" thickBot="1">
      <c r="A2" s="1"/>
      <c r="C2" s="113"/>
      <c r="D2" s="24"/>
    </row>
    <row r="3" spans="1:5" ht="29.25" customHeight="1" thickBot="1">
      <c r="A3" s="484" t="s">
        <v>403</v>
      </c>
      <c r="B3" s="485"/>
      <c r="C3" s="485"/>
      <c r="D3" s="485"/>
      <c r="E3" s="486"/>
    </row>
    <row r="4" spans="1:5" ht="13.5">
      <c r="A4" s="8"/>
      <c r="B4" s="8"/>
      <c r="C4" s="9"/>
      <c r="D4" s="26"/>
      <c r="E4" s="10"/>
    </row>
    <row r="5" spans="1:7" ht="15">
      <c r="A5" s="119" t="s">
        <v>424</v>
      </c>
      <c r="B5" s="119"/>
      <c r="C5" s="120" t="s">
        <v>16</v>
      </c>
      <c r="D5" s="121"/>
      <c r="E5" s="435">
        <f>3A_prometnica!G147</f>
        <v>0</v>
      </c>
      <c r="G5" s="33"/>
    </row>
    <row r="6" spans="1:5" ht="15">
      <c r="A6" s="119"/>
      <c r="B6" s="119"/>
      <c r="C6" s="120"/>
      <c r="D6" s="121"/>
      <c r="E6" s="435"/>
    </row>
    <row r="7" spans="1:5" ht="15">
      <c r="A7" s="119" t="s">
        <v>425</v>
      </c>
      <c r="B7" s="119"/>
      <c r="C7" s="122" t="s">
        <v>227</v>
      </c>
      <c r="D7" s="121"/>
      <c r="E7" s="436">
        <f>3B_oborinska!G121</f>
        <v>0</v>
      </c>
    </row>
    <row r="8" spans="1:5" ht="15">
      <c r="A8" s="119"/>
      <c r="B8" s="119"/>
      <c r="C8" s="118"/>
      <c r="D8" s="121"/>
      <c r="E8" s="436"/>
    </row>
    <row r="9" spans="1:5" ht="15">
      <c r="A9" s="119" t="s">
        <v>423</v>
      </c>
      <c r="B9" s="119"/>
      <c r="C9" s="38" t="s">
        <v>404</v>
      </c>
      <c r="D9" s="121"/>
      <c r="E9" s="435">
        <f>3C_JR!F102</f>
        <v>0</v>
      </c>
    </row>
    <row r="10" spans="1:5" ht="15">
      <c r="A10" s="119"/>
      <c r="B10" s="119"/>
      <c r="C10" s="38"/>
      <c r="D10" s="121"/>
      <c r="E10" s="435"/>
    </row>
    <row r="11" spans="1:8" ht="17.25" thickBot="1">
      <c r="A11" s="119"/>
      <c r="B11" s="119"/>
      <c r="C11" s="433" t="s">
        <v>9</v>
      </c>
      <c r="D11" s="434"/>
      <c r="E11" s="437">
        <f>SUM(E5:E10)</f>
        <v>0</v>
      </c>
      <c r="H11" s="30"/>
    </row>
    <row r="12" spans="1:5" ht="15">
      <c r="A12" s="119"/>
      <c r="B12" s="119"/>
      <c r="C12" s="123"/>
      <c r="D12" s="121"/>
      <c r="E12" s="438"/>
    </row>
    <row r="13" spans="1:5" ht="15">
      <c r="A13" s="119"/>
      <c r="B13" s="119"/>
      <c r="C13" s="118"/>
      <c r="D13" s="121"/>
      <c r="E13" s="435"/>
    </row>
    <row r="14" spans="1:5" ht="15">
      <c r="A14" s="119"/>
      <c r="B14" s="119"/>
      <c r="C14" s="123"/>
      <c r="D14" s="121"/>
      <c r="E14" s="438"/>
    </row>
    <row r="15" spans="1:5" ht="16.5">
      <c r="A15" s="119"/>
      <c r="B15" s="119"/>
      <c r="C15" s="462"/>
      <c r="D15" s="463"/>
      <c r="E15" s="464"/>
    </row>
    <row r="16" spans="1:5" ht="13.5">
      <c r="A16" s="16"/>
      <c r="B16" s="16"/>
      <c r="C16" s="17"/>
      <c r="D16" s="18"/>
      <c r="E16" s="19"/>
    </row>
    <row r="17" spans="1:5" ht="13.5">
      <c r="A17" s="16"/>
      <c r="B17" s="16"/>
      <c r="C17" s="17"/>
      <c r="D17" s="18"/>
      <c r="E17" s="19"/>
    </row>
    <row r="18" ht="13.5">
      <c r="A18" s="1"/>
    </row>
  </sheetData>
  <sheetProtection password="CC4B" sheet="1"/>
  <mergeCells count="1">
    <mergeCell ref="A3:E3"/>
  </mergeCells>
  <printOptions/>
  <pageMargins left="0.9055118110236221" right="0.5118110236220472" top="0.6692913385826772" bottom="0.7874015748031497" header="0.31496062992125984" footer="0.31496062992125984"/>
  <pageSetup firstPageNumber="104" useFirstPageNumber="1" horizontalDpi="600" verticalDpi="600" orientation="portrait" paperSize="9" scale="90" r:id="rId1"/>
  <headerFooter>
    <oddHeader>&amp;L&amp;"Times New Roman,Podebljano"&amp;8
D &amp;&amp; Z doo&amp;R&amp;"Times New Roman,Uobičajeno"&amp;8
ZOP: KO-2002</oddHeader>
    <oddFooter>&amp;L&amp;"Times New Roman,Regular"&amp;8investitor:  GRAD ZADAR, Narodni trg 1, 23000 Zadar
građevina:  REKONSTRUKCIJA DIJELA ULICE KREŠIMIROVA OBALA- 1.-4. faza
mjesto i datum: Zadar, travanj 2023.&amp;R&amp;"Times New Roman,Regular"&amp;8str. &amp;P</oddFooter>
  </headerFooter>
</worksheet>
</file>

<file path=xl/worksheets/sheet15.xml><?xml version="1.0" encoding="utf-8"?>
<worksheet xmlns="http://schemas.openxmlformats.org/spreadsheetml/2006/main" xmlns:r="http://schemas.openxmlformats.org/officeDocument/2006/relationships">
  <dimension ref="A1:M134"/>
  <sheetViews>
    <sheetView showZeros="0" view="pageBreakPreview" zoomScaleSheetLayoutView="100" zoomScalePageLayoutView="85" workbookViewId="0" topLeftCell="A1">
      <selection activeCell="F8" sqref="F8:F109"/>
    </sheetView>
  </sheetViews>
  <sheetFormatPr defaultColWidth="9.140625" defaultRowHeight="12.75"/>
  <cols>
    <col min="1" max="1" width="2.57421875" style="7" customWidth="1"/>
    <col min="2" max="2" width="3.421875" style="1" bestFit="1" customWidth="1"/>
    <col min="3" max="3" width="45.8515625" style="2" customWidth="1"/>
    <col min="4" max="4" width="8.140625" style="3" bestFit="1" customWidth="1"/>
    <col min="5" max="5" width="8.8515625" style="4" bestFit="1" customWidth="1"/>
    <col min="6" max="6" width="11.57421875" style="5" bestFit="1" customWidth="1"/>
    <col min="7" max="7" width="16.140625" style="6" bestFit="1" customWidth="1"/>
    <col min="8" max="8" width="14.140625" style="7" customWidth="1"/>
    <col min="9" max="9" width="14.140625" style="7" bestFit="1" customWidth="1"/>
    <col min="10" max="10" width="20.28125" style="7" customWidth="1"/>
    <col min="11" max="12" width="9.140625" style="7" customWidth="1"/>
    <col min="13" max="13" width="57.140625" style="7" customWidth="1"/>
    <col min="14" max="16384" width="9.140625" style="7" customWidth="1"/>
  </cols>
  <sheetData>
    <row r="1" spans="1:7" ht="26.25">
      <c r="A1" s="482" t="s">
        <v>362</v>
      </c>
      <c r="B1" s="482"/>
      <c r="C1" s="259" t="s">
        <v>363</v>
      </c>
      <c r="D1" s="259" t="s">
        <v>364</v>
      </c>
      <c r="E1" s="260" t="s">
        <v>365</v>
      </c>
      <c r="F1" s="261" t="s">
        <v>420</v>
      </c>
      <c r="G1" s="262" t="s">
        <v>421</v>
      </c>
    </row>
    <row r="2" spans="1:7" ht="15">
      <c r="A2" s="458">
        <v>4</v>
      </c>
      <c r="B2" s="124" t="s">
        <v>146</v>
      </c>
      <c r="C2" s="125" t="s">
        <v>405</v>
      </c>
      <c r="D2" s="126"/>
      <c r="E2" s="127"/>
      <c r="F2" s="127"/>
      <c r="G2" s="395"/>
    </row>
    <row r="3" spans="1:7" ht="15">
      <c r="A3" s="124"/>
      <c r="B3" s="124"/>
      <c r="C3" s="130"/>
      <c r="D3" s="126"/>
      <c r="E3" s="127"/>
      <c r="F3" s="127"/>
      <c r="G3" s="395"/>
    </row>
    <row r="4" spans="1:7" ht="123.75">
      <c r="A4" s="124"/>
      <c r="B4" s="124"/>
      <c r="C4" s="131" t="s">
        <v>15</v>
      </c>
      <c r="D4" s="126"/>
      <c r="E4" s="127"/>
      <c r="F4" s="4"/>
      <c r="G4" s="127"/>
    </row>
    <row r="5" spans="1:7" s="12" customFormat="1" ht="13.5">
      <c r="A5" s="132"/>
      <c r="B5" s="132"/>
      <c r="C5" s="133"/>
      <c r="D5" s="126"/>
      <c r="E5" s="127"/>
      <c r="F5" s="127"/>
      <c r="G5" s="395"/>
    </row>
    <row r="6" spans="1:7" s="12" customFormat="1" ht="13.5">
      <c r="A6" s="132">
        <v>1</v>
      </c>
      <c r="B6" s="132"/>
      <c r="C6" s="134" t="s">
        <v>3</v>
      </c>
      <c r="D6" s="135"/>
      <c r="E6" s="136"/>
      <c r="F6" s="410"/>
      <c r="G6" s="402"/>
    </row>
    <row r="7" spans="1:13" s="13" customFormat="1" ht="13.5">
      <c r="A7" s="132"/>
      <c r="B7" s="132"/>
      <c r="C7" s="134"/>
      <c r="D7" s="135"/>
      <c r="E7" s="139"/>
      <c r="F7" s="411"/>
      <c r="G7" s="405"/>
      <c r="M7" s="20"/>
    </row>
    <row r="8" spans="1:13" s="13" customFormat="1" ht="179.25">
      <c r="A8" s="142">
        <v>1</v>
      </c>
      <c r="B8" s="142">
        <v>1</v>
      </c>
      <c r="C8" s="22" t="s">
        <v>17</v>
      </c>
      <c r="D8" s="126" t="s">
        <v>12</v>
      </c>
      <c r="E8" s="127">
        <v>250</v>
      </c>
      <c r="F8" s="420"/>
      <c r="G8" s="395">
        <f>E8*F8</f>
        <v>0</v>
      </c>
      <c r="M8" s="20"/>
    </row>
    <row r="9" spans="1:13" s="13" customFormat="1" ht="13.5">
      <c r="A9" s="142"/>
      <c r="B9" s="142"/>
      <c r="C9" s="35"/>
      <c r="F9" s="421"/>
      <c r="G9" s="439"/>
      <c r="M9" s="20"/>
    </row>
    <row r="10" spans="1:13" s="13" customFormat="1" ht="123.75">
      <c r="A10" s="142">
        <v>1</v>
      </c>
      <c r="B10" s="142">
        <v>2</v>
      </c>
      <c r="C10" s="131" t="s">
        <v>265</v>
      </c>
      <c r="D10" s="126" t="s">
        <v>11</v>
      </c>
      <c r="E10" s="127">
        <v>166</v>
      </c>
      <c r="F10" s="420"/>
      <c r="G10" s="395">
        <f>E10*F10</f>
        <v>0</v>
      </c>
      <c r="M10" s="20"/>
    </row>
    <row r="11" spans="1:13" s="13" customFormat="1" ht="13.5">
      <c r="A11" s="142"/>
      <c r="B11" s="142"/>
      <c r="C11" s="131"/>
      <c r="D11" s="126"/>
      <c r="E11" s="127"/>
      <c r="F11" s="420"/>
      <c r="G11" s="395"/>
      <c r="M11" s="20"/>
    </row>
    <row r="12" spans="1:13" s="13" customFormat="1" ht="123.75">
      <c r="A12" s="142">
        <v>1</v>
      </c>
      <c r="B12" s="142">
        <v>3</v>
      </c>
      <c r="C12" s="131" t="s">
        <v>266</v>
      </c>
      <c r="D12" s="145" t="s">
        <v>2</v>
      </c>
      <c r="E12" s="239">
        <v>17</v>
      </c>
      <c r="F12" s="420"/>
      <c r="G12" s="395">
        <f>E12*F12</f>
        <v>0</v>
      </c>
      <c r="M12" s="20"/>
    </row>
    <row r="13" spans="1:7" s="14" customFormat="1" ht="13.5">
      <c r="A13" s="142"/>
      <c r="B13" s="142"/>
      <c r="C13" s="35"/>
      <c r="D13" s="13"/>
      <c r="E13" s="13"/>
      <c r="F13" s="421"/>
      <c r="G13" s="439"/>
    </row>
    <row r="14" spans="1:10" s="14" customFormat="1" ht="72">
      <c r="A14" s="142">
        <v>1</v>
      </c>
      <c r="B14" s="142">
        <v>4</v>
      </c>
      <c r="C14" s="131" t="s">
        <v>314</v>
      </c>
      <c r="D14" s="126" t="s">
        <v>12</v>
      </c>
      <c r="E14" s="127">
        <v>20</v>
      </c>
      <c r="F14" s="420"/>
      <c r="G14" s="395">
        <f>E14*F14</f>
        <v>0</v>
      </c>
      <c r="J14" s="29"/>
    </row>
    <row r="15" spans="1:7" s="34" customFormat="1" ht="13.5">
      <c r="A15" s="142"/>
      <c r="B15" s="142"/>
      <c r="C15" s="35"/>
      <c r="D15" s="126"/>
      <c r="E15" s="127"/>
      <c r="F15" s="420"/>
      <c r="G15" s="395"/>
    </row>
    <row r="16" spans="1:8" s="34" customFormat="1" ht="96">
      <c r="A16" s="142">
        <v>1</v>
      </c>
      <c r="B16" s="142">
        <v>5</v>
      </c>
      <c r="C16" s="22" t="s">
        <v>312</v>
      </c>
      <c r="D16" s="126"/>
      <c r="E16" s="127"/>
      <c r="F16" s="420"/>
      <c r="G16" s="395"/>
      <c r="H16" s="225"/>
    </row>
    <row r="17" spans="1:7" s="34" customFormat="1" ht="27">
      <c r="A17" s="143"/>
      <c r="B17" s="143"/>
      <c r="C17" s="146" t="s">
        <v>25</v>
      </c>
      <c r="D17" s="147" t="s">
        <v>24</v>
      </c>
      <c r="E17" s="233">
        <v>265</v>
      </c>
      <c r="F17" s="440"/>
      <c r="G17" s="397">
        <f>E17*F17</f>
        <v>0</v>
      </c>
    </row>
    <row r="18" spans="1:7" s="34" customFormat="1" ht="41.25">
      <c r="A18" s="143"/>
      <c r="B18" s="143"/>
      <c r="C18" s="35" t="s">
        <v>313</v>
      </c>
      <c r="D18" s="126" t="s">
        <v>11</v>
      </c>
      <c r="E18" s="127">
        <v>1490</v>
      </c>
      <c r="F18" s="420"/>
      <c r="G18" s="395">
        <f>E18*F18</f>
        <v>0</v>
      </c>
    </row>
    <row r="19" spans="1:7" s="34" customFormat="1" ht="27">
      <c r="A19" s="143"/>
      <c r="B19" s="143"/>
      <c r="C19" s="35" t="s">
        <v>270</v>
      </c>
      <c r="D19" s="147" t="s">
        <v>24</v>
      </c>
      <c r="E19" s="127">
        <v>250</v>
      </c>
      <c r="F19" s="420"/>
      <c r="G19" s="395">
        <f>E19*F19</f>
        <v>0</v>
      </c>
    </row>
    <row r="20" spans="1:7" s="34" customFormat="1" ht="16.5">
      <c r="A20" s="143"/>
      <c r="B20" s="143"/>
      <c r="C20" s="35" t="s">
        <v>271</v>
      </c>
      <c r="D20" s="147" t="s">
        <v>24</v>
      </c>
      <c r="E20" s="127">
        <v>250</v>
      </c>
      <c r="F20" s="420"/>
      <c r="G20" s="395">
        <f>E20*F20</f>
        <v>0</v>
      </c>
    </row>
    <row r="21" spans="1:7" s="34" customFormat="1" ht="27">
      <c r="A21" s="143"/>
      <c r="B21" s="143"/>
      <c r="C21" s="35" t="s">
        <v>261</v>
      </c>
      <c r="D21" s="147" t="s">
        <v>27</v>
      </c>
      <c r="E21" s="152">
        <v>35</v>
      </c>
      <c r="F21" s="420"/>
      <c r="G21" s="398">
        <f>E21*F21</f>
        <v>0</v>
      </c>
    </row>
    <row r="22" spans="1:7" s="34" customFormat="1" ht="13.5">
      <c r="A22" s="143"/>
      <c r="B22" s="143"/>
      <c r="C22" s="232"/>
      <c r="D22" s="126"/>
      <c r="E22" s="127"/>
      <c r="F22" s="420"/>
      <c r="G22" s="395"/>
    </row>
    <row r="23" spans="1:7" s="34" customFormat="1" ht="82.5">
      <c r="A23" s="148">
        <v>1</v>
      </c>
      <c r="B23" s="148">
        <v>6</v>
      </c>
      <c r="C23" s="22" t="s">
        <v>315</v>
      </c>
      <c r="D23" s="126"/>
      <c r="E23" s="127"/>
      <c r="F23" s="420"/>
      <c r="G23" s="395"/>
    </row>
    <row r="24" spans="1:7" s="34" customFormat="1" ht="13.5">
      <c r="A24" s="148"/>
      <c r="B24" s="148"/>
      <c r="C24" s="237" t="s">
        <v>269</v>
      </c>
      <c r="D24" s="126" t="s">
        <v>2</v>
      </c>
      <c r="E24" s="249" t="s">
        <v>372</v>
      </c>
      <c r="F24" s="420"/>
      <c r="G24" s="395">
        <f>E24*F24</f>
        <v>0</v>
      </c>
    </row>
    <row r="25" spans="1:7" s="34" customFormat="1" ht="27">
      <c r="A25" s="148"/>
      <c r="B25" s="148"/>
      <c r="C25" s="237" t="s">
        <v>335</v>
      </c>
      <c r="D25" s="147" t="s">
        <v>2</v>
      </c>
      <c r="E25" s="250" t="s">
        <v>406</v>
      </c>
      <c r="F25" s="422"/>
      <c r="G25" s="398">
        <f>E25*F25</f>
        <v>0</v>
      </c>
    </row>
    <row r="26" spans="1:7" s="34" customFormat="1" ht="13.5">
      <c r="A26" s="148"/>
      <c r="B26" s="148"/>
      <c r="C26" s="35" t="s">
        <v>391</v>
      </c>
      <c r="D26" s="147" t="s">
        <v>2</v>
      </c>
      <c r="E26" s="250" t="s">
        <v>407</v>
      </c>
      <c r="F26" s="422"/>
      <c r="G26" s="398">
        <f>E26*F26</f>
        <v>0</v>
      </c>
    </row>
    <row r="27" spans="1:7" s="34" customFormat="1" ht="13.5">
      <c r="A27" s="143"/>
      <c r="B27" s="143"/>
      <c r="C27" s="35"/>
      <c r="D27" s="126"/>
      <c r="E27" s="127"/>
      <c r="F27" s="420"/>
      <c r="G27" s="395"/>
    </row>
    <row r="28" spans="1:7" s="34" customFormat="1" ht="110.25">
      <c r="A28" s="148">
        <v>1</v>
      </c>
      <c r="B28" s="148">
        <v>7</v>
      </c>
      <c r="C28" s="149" t="s">
        <v>23</v>
      </c>
      <c r="D28" s="150"/>
      <c r="E28" s="39"/>
      <c r="F28" s="423"/>
      <c r="G28" s="399"/>
    </row>
    <row r="29" spans="1:7" s="34" customFormat="1" ht="16.5">
      <c r="A29" s="148"/>
      <c r="B29" s="148"/>
      <c r="C29" s="151" t="s">
        <v>246</v>
      </c>
      <c r="D29" s="145" t="s">
        <v>24</v>
      </c>
      <c r="E29" s="152">
        <v>250</v>
      </c>
      <c r="F29" s="422"/>
      <c r="G29" s="398">
        <f>E29*F29</f>
        <v>0</v>
      </c>
    </row>
    <row r="30" spans="1:7" s="34" customFormat="1" ht="16.5">
      <c r="A30" s="153"/>
      <c r="B30" s="154"/>
      <c r="C30" s="155" t="s">
        <v>249</v>
      </c>
      <c r="D30" s="145" t="s">
        <v>24</v>
      </c>
      <c r="E30" s="152">
        <v>250</v>
      </c>
      <c r="F30" s="422"/>
      <c r="G30" s="398">
        <f>E30*F30</f>
        <v>0</v>
      </c>
    </row>
    <row r="31" spans="1:7" s="34" customFormat="1" ht="16.5">
      <c r="A31" s="36"/>
      <c r="B31" s="36"/>
      <c r="C31" s="155" t="s">
        <v>250</v>
      </c>
      <c r="D31" s="145" t="s">
        <v>24</v>
      </c>
      <c r="E31" s="152">
        <v>250</v>
      </c>
      <c r="F31" s="422"/>
      <c r="G31" s="398">
        <f>E31*F31</f>
        <v>0</v>
      </c>
    </row>
    <row r="32" spans="1:13" s="14" customFormat="1" ht="13.5">
      <c r="A32" s="22"/>
      <c r="B32" s="22"/>
      <c r="C32" s="22"/>
      <c r="D32" s="22"/>
      <c r="E32" s="22"/>
      <c r="F32" s="424"/>
      <c r="G32" s="400"/>
      <c r="M32" s="21"/>
    </row>
    <row r="33" spans="1:13" s="14" customFormat="1" ht="96">
      <c r="A33" s="156">
        <v>1</v>
      </c>
      <c r="B33" s="156">
        <v>8</v>
      </c>
      <c r="C33" s="131" t="s">
        <v>263</v>
      </c>
      <c r="D33" s="126" t="s">
        <v>7</v>
      </c>
      <c r="E33" s="157">
        <v>1</v>
      </c>
      <c r="F33" s="420"/>
      <c r="G33" s="395">
        <f>E33*F33</f>
        <v>0</v>
      </c>
      <c r="M33" s="21"/>
    </row>
    <row r="34" spans="1:13" s="14" customFormat="1" ht="13.5">
      <c r="A34" s="156"/>
      <c r="B34" s="156"/>
      <c r="C34" s="238"/>
      <c r="D34" s="126"/>
      <c r="E34" s="157"/>
      <c r="F34" s="420"/>
      <c r="G34" s="395"/>
      <c r="M34" s="21"/>
    </row>
    <row r="35" spans="1:7" ht="69">
      <c r="A35" s="156">
        <v>1</v>
      </c>
      <c r="B35" s="156">
        <v>9</v>
      </c>
      <c r="C35" s="131" t="s">
        <v>262</v>
      </c>
      <c r="D35" s="126" t="s">
        <v>7</v>
      </c>
      <c r="E35" s="157">
        <v>1</v>
      </c>
      <c r="F35" s="420"/>
      <c r="G35" s="395">
        <f>E35*F35</f>
        <v>0</v>
      </c>
    </row>
    <row r="36" spans="1:9" ht="13.5">
      <c r="A36" s="143"/>
      <c r="B36" s="143"/>
      <c r="C36" s="146"/>
      <c r="D36" s="126"/>
      <c r="E36" s="144"/>
      <c r="F36" s="420"/>
      <c r="G36" s="395"/>
      <c r="I36" s="31"/>
    </row>
    <row r="37" spans="1:8" ht="13.5">
      <c r="A37" s="158"/>
      <c r="B37" s="158"/>
      <c r="C37" s="159" t="s">
        <v>9</v>
      </c>
      <c r="D37" s="160"/>
      <c r="E37" s="161"/>
      <c r="F37" s="420"/>
      <c r="G37" s="401">
        <f>SUM(G8:G36)</f>
        <v>0</v>
      </c>
      <c r="H37" s="15"/>
    </row>
    <row r="38" spans="1:7" ht="13.5">
      <c r="A38" s="162"/>
      <c r="B38" s="162"/>
      <c r="C38" s="143"/>
      <c r="D38" s="160"/>
      <c r="E38" s="161"/>
      <c r="F38" s="420"/>
      <c r="G38" s="395"/>
    </row>
    <row r="39" spans="1:7" ht="13.5">
      <c r="A39" s="132">
        <v>2</v>
      </c>
      <c r="B39" s="132"/>
      <c r="C39" s="132" t="s">
        <v>4</v>
      </c>
      <c r="D39" s="135"/>
      <c r="E39" s="163"/>
      <c r="F39" s="425"/>
      <c r="G39" s="402"/>
    </row>
    <row r="40" spans="1:7" ht="13.5">
      <c r="A40" s="132"/>
      <c r="B40" s="132"/>
      <c r="C40" s="142"/>
      <c r="D40" s="135"/>
      <c r="E40" s="163"/>
      <c r="F40" s="425"/>
      <c r="G40" s="402"/>
    </row>
    <row r="41" spans="1:7" ht="192.75">
      <c r="A41" s="142">
        <v>2</v>
      </c>
      <c r="B41" s="142">
        <v>1</v>
      </c>
      <c r="C41" s="131" t="s">
        <v>244</v>
      </c>
      <c r="D41" s="126" t="s">
        <v>10</v>
      </c>
      <c r="E41" s="127">
        <v>264</v>
      </c>
      <c r="F41" s="420"/>
      <c r="G41" s="395">
        <f>E41*F41</f>
        <v>0</v>
      </c>
    </row>
    <row r="42" spans="1:13" ht="13.5">
      <c r="A42" s="142"/>
      <c r="B42" s="142"/>
      <c r="C42" s="35"/>
      <c r="F42" s="420"/>
      <c r="G42" s="441"/>
      <c r="M42" s="21"/>
    </row>
    <row r="43" spans="1:13" ht="192.75">
      <c r="A43" s="142">
        <v>2</v>
      </c>
      <c r="B43" s="142">
        <v>2</v>
      </c>
      <c r="C43" s="131" t="s">
        <v>243</v>
      </c>
      <c r="D43" s="126" t="s">
        <v>10</v>
      </c>
      <c r="E43" s="127">
        <v>396</v>
      </c>
      <c r="F43" s="420"/>
      <c r="G43" s="395">
        <f>E43*F43</f>
        <v>0</v>
      </c>
      <c r="M43" s="21"/>
    </row>
    <row r="44" spans="1:13" ht="13.5">
      <c r="A44" s="142"/>
      <c r="B44" s="142"/>
      <c r="C44" s="131"/>
      <c r="D44" s="126"/>
      <c r="E44" s="127"/>
      <c r="F44" s="420"/>
      <c r="G44" s="395"/>
      <c r="M44" s="21"/>
    </row>
    <row r="45" spans="1:13" ht="151.5">
      <c r="A45" s="142">
        <v>2</v>
      </c>
      <c r="B45" s="142">
        <v>3</v>
      </c>
      <c r="C45" s="131" t="s">
        <v>267</v>
      </c>
      <c r="D45" s="126"/>
      <c r="E45" s="127"/>
      <c r="F45" s="420"/>
      <c r="G45" s="395"/>
      <c r="M45" s="21"/>
    </row>
    <row r="46" spans="1:13" ht="13.5">
      <c r="A46" s="142"/>
      <c r="B46" s="142"/>
      <c r="C46" s="131" t="s">
        <v>247</v>
      </c>
      <c r="D46" s="126" t="s">
        <v>248</v>
      </c>
      <c r="E46" s="127">
        <v>25</v>
      </c>
      <c r="F46" s="420"/>
      <c r="G46" s="395">
        <f>E46*F46</f>
        <v>0</v>
      </c>
      <c r="M46" s="21"/>
    </row>
    <row r="47" spans="1:7" ht="13.5">
      <c r="A47" s="142"/>
      <c r="B47" s="142"/>
      <c r="C47" s="22"/>
      <c r="D47" s="126"/>
      <c r="E47" s="127"/>
      <c r="F47" s="420"/>
      <c r="G47" s="395"/>
    </row>
    <row r="48" spans="1:7" ht="72">
      <c r="A48" s="165">
        <v>2</v>
      </c>
      <c r="B48" s="165">
        <v>4</v>
      </c>
      <c r="C48" s="166" t="s">
        <v>26</v>
      </c>
      <c r="D48" s="145" t="s">
        <v>27</v>
      </c>
      <c r="E48" s="152">
        <v>2080</v>
      </c>
      <c r="F48" s="422"/>
      <c r="G48" s="398">
        <f>E48*F48</f>
        <v>0</v>
      </c>
    </row>
    <row r="49" spans="1:7" ht="13.5">
      <c r="A49" s="165"/>
      <c r="B49" s="165"/>
      <c r="C49" s="35"/>
      <c r="D49" s="7"/>
      <c r="E49" s="7"/>
      <c r="F49" s="426"/>
      <c r="G49" s="15"/>
    </row>
    <row r="50" spans="1:7" ht="171">
      <c r="A50" s="156">
        <v>2</v>
      </c>
      <c r="B50" s="156">
        <v>5</v>
      </c>
      <c r="C50" s="131" t="s">
        <v>245</v>
      </c>
      <c r="D50" s="126" t="s">
        <v>10</v>
      </c>
      <c r="E50" s="127">
        <v>205</v>
      </c>
      <c r="F50" s="420"/>
      <c r="G50" s="395">
        <f>E50*F50</f>
        <v>0</v>
      </c>
    </row>
    <row r="51" spans="1:13" ht="13.5">
      <c r="A51" s="156"/>
      <c r="B51" s="156"/>
      <c r="C51" s="35"/>
      <c r="D51" s="7"/>
      <c r="E51" s="7"/>
      <c r="F51" s="426"/>
      <c r="G51" s="15"/>
      <c r="M51" s="20"/>
    </row>
    <row r="52" spans="1:13" ht="240.75">
      <c r="A52" s="142">
        <v>2</v>
      </c>
      <c r="B52" s="142">
        <v>6</v>
      </c>
      <c r="C52" s="131" t="s">
        <v>18</v>
      </c>
      <c r="D52" s="126" t="s">
        <v>11</v>
      </c>
      <c r="E52" s="127">
        <v>2000</v>
      </c>
      <c r="F52" s="420"/>
      <c r="G52" s="395">
        <f>E52*F52</f>
        <v>0</v>
      </c>
      <c r="M52" s="20"/>
    </row>
    <row r="53" spans="1:13" ht="13.5">
      <c r="A53" s="142"/>
      <c r="B53" s="142"/>
      <c r="C53" s="35"/>
      <c r="D53" s="7"/>
      <c r="E53" s="7"/>
      <c r="F53" s="426"/>
      <c r="G53" s="15"/>
      <c r="M53" s="23"/>
    </row>
    <row r="54" spans="1:13" ht="110.25">
      <c r="A54" s="258">
        <v>2</v>
      </c>
      <c r="B54" s="258">
        <v>7</v>
      </c>
      <c r="C54" s="234" t="s">
        <v>393</v>
      </c>
      <c r="D54" s="256" t="s">
        <v>358</v>
      </c>
      <c r="E54" s="257">
        <v>50</v>
      </c>
      <c r="F54" s="390"/>
      <c r="G54" s="391">
        <f>E54*F54</f>
        <v>0</v>
      </c>
      <c r="M54" s="23"/>
    </row>
    <row r="55" spans="1:13" ht="13.5">
      <c r="A55" s="392"/>
      <c r="B55" s="392"/>
      <c r="C55" s="35"/>
      <c r="D55" s="7"/>
      <c r="E55" s="7"/>
      <c r="F55" s="426"/>
      <c r="G55" s="15"/>
      <c r="M55" s="23"/>
    </row>
    <row r="56" spans="1:13" ht="54.75">
      <c r="A56" s="165">
        <v>2</v>
      </c>
      <c r="B56" s="165">
        <v>8</v>
      </c>
      <c r="C56" s="112" t="s">
        <v>145</v>
      </c>
      <c r="D56" s="145" t="s">
        <v>28</v>
      </c>
      <c r="E56" s="152">
        <v>475</v>
      </c>
      <c r="F56" s="427"/>
      <c r="G56" s="398">
        <f>E56*F56</f>
        <v>0</v>
      </c>
      <c r="M56" s="23"/>
    </row>
    <row r="57" spans="1:10" ht="13.5">
      <c r="A57" s="142"/>
      <c r="B57" s="142"/>
      <c r="C57" s="131"/>
      <c r="D57" s="126"/>
      <c r="E57" s="144"/>
      <c r="F57" s="428"/>
      <c r="G57" s="404"/>
      <c r="I57" s="31"/>
      <c r="J57" s="31"/>
    </row>
    <row r="58" spans="1:7" s="12" customFormat="1" ht="13.5">
      <c r="A58" s="167"/>
      <c r="B58" s="167"/>
      <c r="C58" s="159" t="s">
        <v>9</v>
      </c>
      <c r="D58" s="160"/>
      <c r="E58" s="161"/>
      <c r="F58" s="420"/>
      <c r="G58" s="401">
        <f>SUM(G41:G57)</f>
        <v>0</v>
      </c>
    </row>
    <row r="59" spans="1:7" ht="13.5">
      <c r="A59" s="132"/>
      <c r="B59" s="132"/>
      <c r="C59" s="132"/>
      <c r="D59" s="135"/>
      <c r="E59" s="168"/>
      <c r="F59" s="429"/>
      <c r="G59" s="401"/>
    </row>
    <row r="60" spans="1:7" ht="13.5">
      <c r="A60" s="132">
        <v>3</v>
      </c>
      <c r="B60" s="132"/>
      <c r="C60" s="132" t="s">
        <v>21</v>
      </c>
      <c r="D60" s="135"/>
      <c r="E60" s="163"/>
      <c r="F60" s="425"/>
      <c r="G60" s="402"/>
    </row>
    <row r="61" spans="1:13" ht="13.5">
      <c r="A61" s="156"/>
      <c r="B61" s="156"/>
      <c r="C61" s="132"/>
      <c r="D61" s="135"/>
      <c r="E61" s="168"/>
      <c r="F61" s="430"/>
      <c r="G61" s="405"/>
      <c r="M61" s="20"/>
    </row>
    <row r="62" spans="1:13" ht="223.5">
      <c r="A62" s="156">
        <v>3</v>
      </c>
      <c r="B62" s="156">
        <v>1</v>
      </c>
      <c r="C62" s="131" t="s">
        <v>251</v>
      </c>
      <c r="D62" s="126" t="s">
        <v>12</v>
      </c>
      <c r="E62" s="127">
        <v>250</v>
      </c>
      <c r="F62" s="420"/>
      <c r="G62" s="395">
        <f>E62*F62</f>
        <v>0</v>
      </c>
      <c r="I62" s="4"/>
      <c r="M62" s="20"/>
    </row>
    <row r="63" spans="1:7" ht="13.5">
      <c r="A63" s="156"/>
      <c r="B63" s="156"/>
      <c r="C63" s="35"/>
      <c r="F63" s="420"/>
      <c r="G63" s="441"/>
    </row>
    <row r="64" spans="1:7" ht="96">
      <c r="A64" s="156">
        <v>3</v>
      </c>
      <c r="B64" s="156">
        <v>2</v>
      </c>
      <c r="C64" s="131" t="s">
        <v>396</v>
      </c>
      <c r="D64" s="126" t="s">
        <v>10</v>
      </c>
      <c r="E64" s="127">
        <v>12.5</v>
      </c>
      <c r="F64" s="420"/>
      <c r="G64" s="395">
        <f>E64*F64</f>
        <v>0</v>
      </c>
    </row>
    <row r="65" spans="1:7" ht="13.5">
      <c r="A65" s="156"/>
      <c r="B65" s="156"/>
      <c r="C65" s="35"/>
      <c r="D65" s="126"/>
      <c r="E65" s="127"/>
      <c r="F65" s="420"/>
      <c r="G65" s="395"/>
    </row>
    <row r="66" spans="1:7" ht="110.25">
      <c r="A66" s="156">
        <v>3</v>
      </c>
      <c r="B66" s="156">
        <v>3</v>
      </c>
      <c r="C66" s="131" t="s">
        <v>324</v>
      </c>
      <c r="D66" s="126" t="s">
        <v>10</v>
      </c>
      <c r="E66" s="127">
        <v>5</v>
      </c>
      <c r="F66" s="420"/>
      <c r="G66" s="395">
        <f>E66*F66</f>
        <v>0</v>
      </c>
    </row>
    <row r="67" spans="1:7" ht="13.5">
      <c r="A67" s="156"/>
      <c r="B67" s="156"/>
      <c r="C67" s="238"/>
      <c r="D67" s="126"/>
      <c r="E67" s="127"/>
      <c r="F67" s="442"/>
      <c r="G67" s="395"/>
    </row>
    <row r="68" spans="1:7" ht="123.75">
      <c r="A68" s="258">
        <v>3</v>
      </c>
      <c r="B68" s="258">
        <v>4</v>
      </c>
      <c r="C68" s="235" t="s">
        <v>397</v>
      </c>
      <c r="D68" s="256" t="s">
        <v>358</v>
      </c>
      <c r="E68" s="257">
        <v>10</v>
      </c>
      <c r="F68" s="431"/>
      <c r="G68" s="407">
        <f>E68*F68</f>
        <v>0</v>
      </c>
    </row>
    <row r="69" spans="3:7" ht="13.5">
      <c r="C69" s="252"/>
      <c r="D69" s="251"/>
      <c r="F69" s="420"/>
      <c r="G69" s="441"/>
    </row>
    <row r="70" spans="1:7" ht="358.5">
      <c r="A70" s="12">
        <v>3</v>
      </c>
      <c r="B70" s="12">
        <v>5</v>
      </c>
      <c r="C70" s="253" t="s">
        <v>428</v>
      </c>
      <c r="D70" s="251"/>
      <c r="F70" s="420"/>
      <c r="G70" s="441"/>
    </row>
    <row r="71" spans="3:7" ht="16.5">
      <c r="C71" s="255" t="s">
        <v>357</v>
      </c>
      <c r="D71" s="256" t="s">
        <v>358</v>
      </c>
      <c r="E71" s="257">
        <v>324</v>
      </c>
      <c r="F71" s="431"/>
      <c r="G71" s="407">
        <f>E71*F71</f>
        <v>0</v>
      </c>
    </row>
    <row r="72" spans="1:7" ht="16.5">
      <c r="A72" s="156"/>
      <c r="B72" s="156"/>
      <c r="C72" s="234" t="s">
        <v>359</v>
      </c>
      <c r="D72" s="256" t="s">
        <v>360</v>
      </c>
      <c r="E72" s="257">
        <v>658</v>
      </c>
      <c r="F72" s="431"/>
      <c r="G72" s="407">
        <f>E72*F72</f>
        <v>0</v>
      </c>
    </row>
    <row r="73" spans="1:7" ht="13.5">
      <c r="A73" s="156"/>
      <c r="B73" s="156"/>
      <c r="C73" s="234"/>
      <c r="D73" s="256"/>
      <c r="E73" s="257"/>
      <c r="F73" s="431"/>
      <c r="G73" s="407"/>
    </row>
    <row r="74" spans="1:7" ht="248.25">
      <c r="A74" s="12">
        <v>3</v>
      </c>
      <c r="B74" s="12">
        <v>6</v>
      </c>
      <c r="C74" s="394" t="s">
        <v>429</v>
      </c>
      <c r="D74" s="256" t="s">
        <v>360</v>
      </c>
      <c r="E74" s="257">
        <v>1</v>
      </c>
      <c r="F74" s="431"/>
      <c r="G74" s="407">
        <f>E74*F74</f>
        <v>0</v>
      </c>
    </row>
    <row r="75" spans="1:10" ht="13.5">
      <c r="A75" s="156"/>
      <c r="B75" s="156"/>
      <c r="C75" s="234"/>
      <c r="D75" s="256"/>
      <c r="E75" s="257"/>
      <c r="F75" s="431"/>
      <c r="G75" s="407"/>
      <c r="I75" s="31"/>
      <c r="J75" s="31"/>
    </row>
    <row r="76" spans="1:7" ht="13.5">
      <c r="A76" s="156"/>
      <c r="B76" s="156"/>
      <c r="C76" s="159" t="s">
        <v>9</v>
      </c>
      <c r="D76" s="126"/>
      <c r="E76" s="144"/>
      <c r="F76" s="420"/>
      <c r="G76" s="401">
        <f>SUM(G62:G74)</f>
        <v>0</v>
      </c>
    </row>
    <row r="77" spans="1:7" ht="13.5">
      <c r="A77" s="156"/>
      <c r="B77" s="156"/>
      <c r="C77" s="159"/>
      <c r="D77" s="126"/>
      <c r="E77" s="144"/>
      <c r="F77" s="420"/>
      <c r="G77" s="401"/>
    </row>
    <row r="78" spans="1:7" s="12" customFormat="1" ht="13.5">
      <c r="A78" s="169">
        <v>4</v>
      </c>
      <c r="B78" s="169"/>
      <c r="C78" s="170" t="s">
        <v>1</v>
      </c>
      <c r="D78" s="135"/>
      <c r="E78" s="163"/>
      <c r="F78" s="425"/>
      <c r="G78" s="402"/>
    </row>
    <row r="79" spans="1:13" ht="13.5">
      <c r="A79" s="169"/>
      <c r="B79" s="169"/>
      <c r="C79" s="142"/>
      <c r="D79" s="135"/>
      <c r="E79" s="168"/>
      <c r="F79" s="429"/>
      <c r="G79" s="395"/>
      <c r="M79" s="20"/>
    </row>
    <row r="80" spans="1:13" ht="157.5">
      <c r="A80" s="156">
        <v>4</v>
      </c>
      <c r="B80" s="156">
        <v>1</v>
      </c>
      <c r="C80" s="22" t="s">
        <v>414</v>
      </c>
      <c r="D80" s="126" t="s">
        <v>10</v>
      </c>
      <c r="E80" s="127">
        <v>620</v>
      </c>
      <c r="F80" s="420"/>
      <c r="G80" s="395">
        <f>E80*F80</f>
        <v>0</v>
      </c>
      <c r="M80" s="20"/>
    </row>
    <row r="81" spans="1:13" ht="13.5">
      <c r="A81" s="156"/>
      <c r="B81" s="156"/>
      <c r="C81" s="22"/>
      <c r="D81" s="126"/>
      <c r="E81" s="127"/>
      <c r="F81" s="420"/>
      <c r="G81" s="395"/>
      <c r="M81" s="20"/>
    </row>
    <row r="82" spans="1:13" ht="207">
      <c r="A82" s="156">
        <v>4</v>
      </c>
      <c r="B82" s="156">
        <v>2</v>
      </c>
      <c r="C82" s="131" t="s">
        <v>415</v>
      </c>
      <c r="D82" s="126" t="s">
        <v>11</v>
      </c>
      <c r="E82" s="127">
        <v>1495</v>
      </c>
      <c r="F82" s="420"/>
      <c r="G82" s="395">
        <f>E82*F82</f>
        <v>0</v>
      </c>
      <c r="H82" s="15"/>
      <c r="M82" s="20"/>
    </row>
    <row r="83" spans="1:10" s="12" customFormat="1" ht="13.5">
      <c r="A83" s="156"/>
      <c r="B83" s="156"/>
      <c r="C83" s="35"/>
      <c r="D83" s="7"/>
      <c r="E83" s="7"/>
      <c r="F83" s="426"/>
      <c r="G83" s="15"/>
      <c r="I83" s="32"/>
      <c r="J83" s="32"/>
    </row>
    <row r="84" spans="1:7" s="12" customFormat="1" ht="13.5">
      <c r="A84" s="169"/>
      <c r="B84" s="169"/>
      <c r="C84" s="159" t="s">
        <v>9</v>
      </c>
      <c r="D84" s="135"/>
      <c r="E84" s="168"/>
      <c r="F84" s="429"/>
      <c r="G84" s="401">
        <f>SUM(G80:G83)</f>
        <v>0</v>
      </c>
    </row>
    <row r="85" spans="1:7" ht="13.5">
      <c r="A85" s="169"/>
      <c r="B85" s="169"/>
      <c r="C85" s="132"/>
      <c r="D85" s="135"/>
      <c r="E85" s="168"/>
      <c r="F85" s="429"/>
      <c r="G85" s="401"/>
    </row>
    <row r="86" spans="1:7" ht="13.5">
      <c r="A86" s="169">
        <v>5</v>
      </c>
      <c r="B86" s="169"/>
      <c r="C86" s="132" t="s">
        <v>5</v>
      </c>
      <c r="D86" s="135"/>
      <c r="E86" s="163"/>
      <c r="F86" s="425"/>
      <c r="G86" s="402"/>
    </row>
    <row r="87" spans="1:7" ht="13.5">
      <c r="A87" s="169"/>
      <c r="B87" s="169"/>
      <c r="C87" s="132"/>
      <c r="D87" s="135"/>
      <c r="E87" s="163"/>
      <c r="F87" s="425"/>
      <c r="G87" s="402"/>
    </row>
    <row r="88" spans="1:7" ht="96">
      <c r="A88" s="156">
        <v>5</v>
      </c>
      <c r="B88" s="156">
        <v>1</v>
      </c>
      <c r="C88" s="131" t="s">
        <v>422</v>
      </c>
      <c r="D88" s="126" t="s">
        <v>11</v>
      </c>
      <c r="E88" s="127">
        <v>1495</v>
      </c>
      <c r="F88" s="420"/>
      <c r="G88" s="395">
        <f>E88*F88</f>
        <v>0</v>
      </c>
    </row>
    <row r="89" spans="1:7" ht="13.5">
      <c r="A89" s="169"/>
      <c r="B89" s="169"/>
      <c r="C89" s="131"/>
      <c r="D89" s="126"/>
      <c r="E89" s="144"/>
      <c r="F89" s="420"/>
      <c r="G89" s="395"/>
    </row>
    <row r="90" spans="1:13" ht="207">
      <c r="A90" s="156">
        <v>5</v>
      </c>
      <c r="B90" s="156">
        <v>2</v>
      </c>
      <c r="C90" s="131" t="s">
        <v>417</v>
      </c>
      <c r="D90" s="126" t="s">
        <v>11</v>
      </c>
      <c r="E90" s="127">
        <v>1495</v>
      </c>
      <c r="F90" s="420"/>
      <c r="G90" s="395">
        <f>E90*F90</f>
        <v>0</v>
      </c>
      <c r="I90" s="4"/>
      <c r="M90" s="20"/>
    </row>
    <row r="91" spans="1:7" ht="13.5">
      <c r="A91" s="156"/>
      <c r="B91" s="156"/>
      <c r="C91" s="35"/>
      <c r="F91" s="420"/>
      <c r="G91" s="441"/>
    </row>
    <row r="92" spans="1:7" ht="179.25">
      <c r="A92" s="156">
        <v>5</v>
      </c>
      <c r="B92" s="156">
        <v>3</v>
      </c>
      <c r="C92" s="131" t="s">
        <v>228</v>
      </c>
      <c r="D92" s="126" t="s">
        <v>11</v>
      </c>
      <c r="E92" s="127">
        <v>590</v>
      </c>
      <c r="F92" s="420"/>
      <c r="G92" s="395">
        <f>E92*F92</f>
        <v>0</v>
      </c>
    </row>
    <row r="93" spans="1:10" s="12" customFormat="1" ht="13.5">
      <c r="A93" s="156"/>
      <c r="B93" s="156"/>
      <c r="C93" s="35"/>
      <c r="D93" s="3"/>
      <c r="E93" s="4"/>
      <c r="F93" s="420"/>
      <c r="G93" s="441"/>
      <c r="I93" s="32"/>
      <c r="J93" s="32"/>
    </row>
    <row r="94" spans="1:7" s="12" customFormat="1" ht="13.5">
      <c r="A94" s="169"/>
      <c r="B94" s="169"/>
      <c r="C94" s="159" t="s">
        <v>9</v>
      </c>
      <c r="D94" s="135"/>
      <c r="E94" s="168"/>
      <c r="F94" s="429"/>
      <c r="G94" s="401">
        <f>SUM(G88:G93)</f>
        <v>0</v>
      </c>
    </row>
    <row r="95" spans="1:7" ht="13.5">
      <c r="A95" s="169"/>
      <c r="B95" s="169"/>
      <c r="C95" s="132"/>
      <c r="D95" s="135"/>
      <c r="E95" s="168"/>
      <c r="F95" s="429"/>
      <c r="G95" s="395"/>
    </row>
    <row r="96" spans="1:7" ht="13.5">
      <c r="A96" s="169">
        <v>6</v>
      </c>
      <c r="B96" s="169"/>
      <c r="C96" s="132" t="s">
        <v>6</v>
      </c>
      <c r="D96" s="135"/>
      <c r="E96" s="163"/>
      <c r="F96" s="425"/>
      <c r="G96" s="402"/>
    </row>
    <row r="97" spans="1:7" ht="13.5">
      <c r="A97" s="169"/>
      <c r="B97" s="169"/>
      <c r="C97" s="132"/>
      <c r="D97" s="135"/>
      <c r="E97" s="163"/>
      <c r="F97" s="425"/>
      <c r="G97" s="402"/>
    </row>
    <row r="98" spans="1:7" ht="69">
      <c r="A98" s="169"/>
      <c r="B98" s="169"/>
      <c r="C98" s="142" t="s">
        <v>22</v>
      </c>
      <c r="D98" s="135"/>
      <c r="E98" s="163"/>
      <c r="F98" s="425"/>
      <c r="G98" s="402"/>
    </row>
    <row r="99" spans="1:7" ht="13.5">
      <c r="A99" s="169"/>
      <c r="B99" s="169"/>
      <c r="C99" s="131"/>
      <c r="D99" s="164"/>
      <c r="E99" s="144"/>
      <c r="F99" s="420"/>
      <c r="G99" s="395"/>
    </row>
    <row r="100" spans="1:7" ht="138">
      <c r="A100" s="156">
        <v>6</v>
      </c>
      <c r="B100" s="156">
        <v>1</v>
      </c>
      <c r="C100" s="131" t="s">
        <v>34</v>
      </c>
      <c r="D100" s="126"/>
      <c r="E100" s="144"/>
      <c r="F100" s="420"/>
      <c r="G100" s="395"/>
    </row>
    <row r="101" spans="1:9" ht="28.5">
      <c r="A101" s="169"/>
      <c r="B101" s="169"/>
      <c r="C101" s="173" t="s">
        <v>35</v>
      </c>
      <c r="D101" s="126" t="s">
        <v>12</v>
      </c>
      <c r="E101" s="127">
        <v>250</v>
      </c>
      <c r="F101" s="420"/>
      <c r="G101" s="395">
        <f>E101*F101</f>
        <v>0</v>
      </c>
      <c r="I101" s="15"/>
    </row>
    <row r="102" spans="1:7" ht="13.5">
      <c r="A102" s="169"/>
      <c r="B102" s="169"/>
      <c r="C102" s="35"/>
      <c r="D102" s="7"/>
      <c r="E102" s="7"/>
      <c r="F102" s="426"/>
      <c r="G102" s="15"/>
    </row>
    <row r="103" spans="1:10" ht="138">
      <c r="A103" s="156">
        <v>6</v>
      </c>
      <c r="B103" s="156">
        <v>2</v>
      </c>
      <c r="C103" s="131" t="s">
        <v>38</v>
      </c>
      <c r="D103" s="126" t="s">
        <v>11</v>
      </c>
      <c r="E103" s="127">
        <v>23</v>
      </c>
      <c r="F103" s="420"/>
      <c r="G103" s="395">
        <f>E103*F103</f>
        <v>0</v>
      </c>
      <c r="J103" s="28"/>
    </row>
    <row r="104" spans="1:10" ht="13.5">
      <c r="A104" s="156"/>
      <c r="B104" s="156"/>
      <c r="C104" s="22"/>
      <c r="D104" s="164"/>
      <c r="E104" s="164"/>
      <c r="F104" s="426"/>
      <c r="G104" s="403"/>
      <c r="I104" s="31"/>
      <c r="J104" s="31"/>
    </row>
    <row r="105" spans="1:7" ht="13.5">
      <c r="A105" s="169"/>
      <c r="B105" s="169"/>
      <c r="C105" s="159" t="s">
        <v>9</v>
      </c>
      <c r="D105" s="142"/>
      <c r="E105" s="168"/>
      <c r="F105" s="429"/>
      <c r="G105" s="401">
        <f>SUM(G100:G104)</f>
        <v>0</v>
      </c>
    </row>
    <row r="106" spans="1:7" ht="13.5">
      <c r="A106" s="132"/>
      <c r="B106" s="132"/>
      <c r="C106" s="134"/>
      <c r="D106" s="142"/>
      <c r="E106" s="168"/>
      <c r="F106" s="429"/>
      <c r="G106" s="401"/>
    </row>
    <row r="107" spans="1:7" ht="13.5">
      <c r="A107" s="132">
        <v>7</v>
      </c>
      <c r="B107" s="132"/>
      <c r="C107" s="134" t="s">
        <v>8</v>
      </c>
      <c r="D107" s="142"/>
      <c r="E107" s="168"/>
      <c r="F107" s="429"/>
      <c r="G107" s="401"/>
    </row>
    <row r="108" spans="1:13" ht="13.5">
      <c r="A108" s="132"/>
      <c r="B108" s="132"/>
      <c r="C108" s="134"/>
      <c r="D108" s="142"/>
      <c r="E108" s="168"/>
      <c r="F108" s="429"/>
      <c r="G108" s="401"/>
      <c r="M108" s="21"/>
    </row>
    <row r="109" spans="1:13" ht="110.25">
      <c r="A109" s="165">
        <v>7</v>
      </c>
      <c r="B109" s="165">
        <v>1</v>
      </c>
      <c r="C109" s="166" t="s">
        <v>20</v>
      </c>
      <c r="D109" s="145" t="s">
        <v>24</v>
      </c>
      <c r="E109" s="152">
        <v>250</v>
      </c>
      <c r="F109" s="432"/>
      <c r="G109" s="398">
        <f>E109*F109</f>
        <v>0</v>
      </c>
      <c r="M109" s="21"/>
    </row>
    <row r="110" spans="1:9" ht="13.5">
      <c r="A110" s="142"/>
      <c r="B110" s="142"/>
      <c r="C110" s="36"/>
      <c r="D110" s="126"/>
      <c r="E110" s="175"/>
      <c r="F110" s="408"/>
      <c r="G110" s="395"/>
      <c r="I110" s="31"/>
    </row>
    <row r="111" spans="1:9" ht="13.5">
      <c r="A111" s="132"/>
      <c r="B111" s="132"/>
      <c r="C111" s="159" t="s">
        <v>9</v>
      </c>
      <c r="D111" s="142"/>
      <c r="E111" s="168"/>
      <c r="F111" s="409"/>
      <c r="G111" s="401">
        <f>SUM(G109:G110)</f>
        <v>0</v>
      </c>
      <c r="I111" s="31"/>
    </row>
    <row r="112" spans="1:7" ht="13.5">
      <c r="A112" s="132"/>
      <c r="B112" s="132"/>
      <c r="C112" s="159"/>
      <c r="D112" s="142"/>
      <c r="E112" s="168"/>
      <c r="F112" s="409"/>
      <c r="G112" s="401"/>
    </row>
    <row r="113" spans="1:7" ht="13.5">
      <c r="A113" s="457">
        <v>4</v>
      </c>
      <c r="B113" s="132" t="s">
        <v>146</v>
      </c>
      <c r="C113" s="176" t="s">
        <v>405</v>
      </c>
      <c r="D113" s="126"/>
      <c r="E113" s="144"/>
      <c r="F113" s="127"/>
      <c r="G113" s="395"/>
    </row>
    <row r="114" spans="1:7" ht="13.5">
      <c r="A114" s="132"/>
      <c r="B114" s="132"/>
      <c r="C114" s="176"/>
      <c r="D114" s="126"/>
      <c r="E114" s="144"/>
      <c r="F114" s="127"/>
      <c r="G114" s="395"/>
    </row>
    <row r="115" spans="1:7" ht="13.5">
      <c r="A115" s="177"/>
      <c r="B115" s="177"/>
      <c r="C115" s="178" t="s">
        <v>0</v>
      </c>
      <c r="D115" s="135"/>
      <c r="E115" s="179"/>
      <c r="F115" s="410"/>
      <c r="G115" s="402"/>
    </row>
    <row r="116" spans="1:9" ht="13.5">
      <c r="A116" s="177"/>
      <c r="B116" s="177"/>
      <c r="C116" s="178"/>
      <c r="D116" s="135"/>
      <c r="E116" s="180"/>
      <c r="F116" s="411"/>
      <c r="G116" s="405"/>
      <c r="I116" s="33"/>
    </row>
    <row r="117" spans="1:7" ht="13.5">
      <c r="A117" s="177">
        <v>1</v>
      </c>
      <c r="B117" s="177"/>
      <c r="C117" s="134" t="s">
        <v>3</v>
      </c>
      <c r="D117" s="164"/>
      <c r="E117" s="181"/>
      <c r="F117" s="412"/>
      <c r="G117" s="413">
        <f>G37</f>
        <v>0</v>
      </c>
    </row>
    <row r="118" spans="1:7" ht="13.5">
      <c r="A118" s="177"/>
      <c r="B118" s="177"/>
      <c r="C118" s="134"/>
      <c r="D118" s="164"/>
      <c r="E118" s="181"/>
      <c r="F118" s="412"/>
      <c r="G118" s="413"/>
    </row>
    <row r="119" spans="1:7" ht="13.5">
      <c r="A119" s="177">
        <v>2</v>
      </c>
      <c r="B119" s="177"/>
      <c r="C119" s="132" t="s">
        <v>4</v>
      </c>
      <c r="D119" s="164"/>
      <c r="E119" s="181"/>
      <c r="F119" s="412"/>
      <c r="G119" s="413">
        <f>G58</f>
        <v>0</v>
      </c>
    </row>
    <row r="120" spans="1:7" ht="13.5">
      <c r="A120" s="177"/>
      <c r="B120" s="177"/>
      <c r="C120" s="132"/>
      <c r="D120" s="164"/>
      <c r="E120" s="181"/>
      <c r="F120" s="412"/>
      <c r="G120" s="413"/>
    </row>
    <row r="121" spans="1:7" ht="13.5">
      <c r="A121" s="177">
        <v>3</v>
      </c>
      <c r="B121" s="177"/>
      <c r="C121" s="134" t="s">
        <v>21</v>
      </c>
      <c r="D121" s="134"/>
      <c r="E121" s="134"/>
      <c r="F121" s="414"/>
      <c r="G121" s="413">
        <f>G76</f>
        <v>0</v>
      </c>
    </row>
    <row r="122" spans="1:7" ht="13.5">
      <c r="A122" s="177"/>
      <c r="B122" s="177"/>
      <c r="C122" s="132"/>
      <c r="D122" s="164"/>
      <c r="E122" s="181"/>
      <c r="F122" s="412"/>
      <c r="G122" s="413"/>
    </row>
    <row r="123" spans="1:7" ht="13.5">
      <c r="A123" s="177">
        <v>4</v>
      </c>
      <c r="B123" s="177"/>
      <c r="C123" s="170" t="s">
        <v>1</v>
      </c>
      <c r="D123" s="164"/>
      <c r="E123" s="181"/>
      <c r="F123" s="412"/>
      <c r="G123" s="401">
        <f>G84</f>
        <v>0</v>
      </c>
    </row>
    <row r="124" spans="1:7" ht="13.5">
      <c r="A124" s="177"/>
      <c r="B124" s="177"/>
      <c r="C124" s="178"/>
      <c r="D124" s="164"/>
      <c r="E124" s="181"/>
      <c r="F124" s="412"/>
      <c r="G124" s="401"/>
    </row>
    <row r="125" spans="1:7" ht="13.5">
      <c r="A125" s="177">
        <v>5</v>
      </c>
      <c r="B125" s="177"/>
      <c r="C125" s="132" t="s">
        <v>5</v>
      </c>
      <c r="D125" s="164"/>
      <c r="E125" s="181"/>
      <c r="F125" s="412"/>
      <c r="G125" s="413">
        <f>G94</f>
        <v>0</v>
      </c>
    </row>
    <row r="126" spans="1:7" ht="13.5">
      <c r="A126" s="177"/>
      <c r="B126" s="177"/>
      <c r="C126" s="178"/>
      <c r="D126" s="164"/>
      <c r="E126" s="181"/>
      <c r="F126" s="412"/>
      <c r="G126" s="413"/>
    </row>
    <row r="127" spans="1:7" ht="13.5">
      <c r="A127" s="177">
        <v>6</v>
      </c>
      <c r="B127" s="177"/>
      <c r="C127" s="132" t="s">
        <v>6</v>
      </c>
      <c r="D127" s="164"/>
      <c r="E127" s="181"/>
      <c r="F127" s="412"/>
      <c r="G127" s="413">
        <f>G105</f>
        <v>0</v>
      </c>
    </row>
    <row r="128" spans="1:7" ht="13.5">
      <c r="A128" s="177"/>
      <c r="B128" s="177"/>
      <c r="C128" s="178"/>
      <c r="D128" s="164"/>
      <c r="E128" s="181"/>
      <c r="F128" s="412"/>
      <c r="G128" s="413"/>
    </row>
    <row r="129" spans="1:7" ht="13.5">
      <c r="A129" s="177">
        <v>7</v>
      </c>
      <c r="B129" s="177"/>
      <c r="C129" s="134" t="s">
        <v>8</v>
      </c>
      <c r="D129" s="164"/>
      <c r="E129" s="181"/>
      <c r="F129" s="412"/>
      <c r="G129" s="413">
        <f>G111</f>
        <v>0</v>
      </c>
    </row>
    <row r="130" spans="1:10" ht="13.5">
      <c r="A130" s="177"/>
      <c r="B130" s="177"/>
      <c r="C130" s="178"/>
      <c r="D130" s="164"/>
      <c r="E130" s="181"/>
      <c r="F130" s="412"/>
      <c r="G130" s="413"/>
      <c r="J130" s="30"/>
    </row>
    <row r="131" spans="1:7" ht="13.5">
      <c r="A131" s="177"/>
      <c r="B131" s="177"/>
      <c r="C131" s="178" t="s">
        <v>9</v>
      </c>
      <c r="D131" s="164"/>
      <c r="E131" s="181"/>
      <c r="F131" s="412"/>
      <c r="G131" s="413">
        <f>SUM(G117:G130)</f>
        <v>0</v>
      </c>
    </row>
    <row r="132" spans="1:7" ht="13.5">
      <c r="A132" s="177"/>
      <c r="B132" s="177"/>
      <c r="C132" s="131"/>
      <c r="D132" s="164"/>
      <c r="E132" s="181"/>
      <c r="F132" s="412"/>
      <c r="G132" s="139"/>
    </row>
    <row r="133" spans="1:7" ht="13.5">
      <c r="A133" s="16"/>
      <c r="B133" s="16"/>
      <c r="C133" s="17"/>
      <c r="D133" s="7"/>
      <c r="E133" s="18"/>
      <c r="F133" s="18"/>
      <c r="G133" s="19"/>
    </row>
    <row r="134" ht="13.5">
      <c r="A134" s="1"/>
    </row>
  </sheetData>
  <sheetProtection password="CC4B" sheet="1"/>
  <mergeCells count="1">
    <mergeCell ref="A1:B1"/>
  </mergeCells>
  <printOptions/>
  <pageMargins left="0.9055118110236221" right="0.5118110236220472" top="0.6692913385826772" bottom="0.7874015748031497" header="0.31496062992125984" footer="0.31496062992125984"/>
  <pageSetup firstPageNumber="105" useFirstPageNumber="1" horizontalDpi="600" verticalDpi="600" orientation="portrait" paperSize="9" scale="86" r:id="rId1"/>
  <headerFooter>
    <oddHeader>&amp;L&amp;"Times New Roman,Podebljano"&amp;8
D &amp;&amp; Z doo&amp;R&amp;"Times New Roman,Uobičajeno"&amp;8
ZOP: KO - 2002</oddHeader>
    <oddFooter>&amp;L&amp;"Times New Roman,Regular"&amp;8investitor:  GRAD ZADAR, Narodni trg 1, 23000 Zadar
građevina:  REKONSTRUKCIJA DIJELA ULICE KREŠIMIROVA OBALA- 1.-4. faza
mjesto i datum: Zadar, travanj 2023.&amp;R&amp;"Times New Roman,Regular"&amp;8str. &amp;P</oddFooter>
  </headerFooter>
  <rowBreaks count="11" manualBreakCount="11">
    <brk id="14" max="6" man="1"/>
    <brk id="26" max="255" man="1"/>
    <brk id="37" max="255" man="1"/>
    <brk id="46" max="6" man="1"/>
    <brk id="58" max="6" man="1"/>
    <brk id="68" max="6" man="1"/>
    <brk id="76" max="255" man="1"/>
    <brk id="84" max="255" man="1"/>
    <brk id="94" max="6" man="1"/>
    <brk id="105" max="6" man="1"/>
    <brk id="111" max="6" man="1"/>
  </rowBreaks>
</worksheet>
</file>

<file path=xl/worksheets/sheet16.xml><?xml version="1.0" encoding="utf-8"?>
<worksheet xmlns="http://schemas.openxmlformats.org/spreadsheetml/2006/main" xmlns:r="http://schemas.openxmlformats.org/officeDocument/2006/relationships">
  <dimension ref="A1:H14"/>
  <sheetViews>
    <sheetView showZeros="0" view="pageBreakPreview" zoomScaleSheetLayoutView="100" zoomScalePageLayoutView="85" workbookViewId="0" topLeftCell="A1">
      <selection activeCell="F20" sqref="F20"/>
    </sheetView>
  </sheetViews>
  <sheetFormatPr defaultColWidth="9.140625" defaultRowHeight="12.75"/>
  <cols>
    <col min="1" max="1" width="4.140625" style="7" customWidth="1"/>
    <col min="2" max="2" width="4.28125" style="1" customWidth="1"/>
    <col min="3" max="3" width="36.421875" style="2" bestFit="1" customWidth="1"/>
    <col min="4" max="4" width="9.28125" style="4" customWidth="1"/>
    <col min="5" max="5" width="24.8515625" style="6" customWidth="1"/>
    <col min="6" max="6" width="9.140625" style="7" customWidth="1"/>
    <col min="7" max="7" width="14.140625" style="7" bestFit="1" customWidth="1"/>
    <col min="8" max="8" width="20.28125" style="7" customWidth="1"/>
    <col min="9" max="10" width="9.140625" style="7" customWidth="1"/>
    <col min="11" max="11" width="57.140625" style="7" customWidth="1"/>
    <col min="12" max="16384" width="9.140625" style="7" customWidth="1"/>
  </cols>
  <sheetData>
    <row r="1" spans="1:7" ht="13.5">
      <c r="A1" s="1"/>
      <c r="C1" s="27"/>
      <c r="D1" s="25"/>
      <c r="E1" s="11"/>
      <c r="G1" s="31"/>
    </row>
    <row r="2" spans="1:4" ht="14.25" thickBot="1">
      <c r="A2" s="1"/>
      <c r="C2" s="113"/>
      <c r="D2" s="24"/>
    </row>
    <row r="3" spans="1:5" ht="29.25" customHeight="1" thickBot="1">
      <c r="A3" s="484" t="s">
        <v>412</v>
      </c>
      <c r="B3" s="485"/>
      <c r="C3" s="485"/>
      <c r="D3" s="485"/>
      <c r="E3" s="486"/>
    </row>
    <row r="4" spans="1:5" ht="13.5">
      <c r="A4" s="8"/>
      <c r="B4" s="8"/>
      <c r="C4" s="9"/>
      <c r="D4" s="26"/>
      <c r="E4" s="10"/>
    </row>
    <row r="5" spans="1:7" ht="15">
      <c r="A5" s="119" t="s">
        <v>430</v>
      </c>
      <c r="B5" s="119"/>
      <c r="C5" s="120" t="s">
        <v>16</v>
      </c>
      <c r="D5" s="121"/>
      <c r="E5" s="435">
        <f>4A_prometnica!G131</f>
        <v>0</v>
      </c>
      <c r="G5" s="33"/>
    </row>
    <row r="6" spans="1:5" ht="15">
      <c r="A6" s="119"/>
      <c r="B6" s="119"/>
      <c r="C6" s="120"/>
      <c r="D6" s="121"/>
      <c r="E6" s="435"/>
    </row>
    <row r="7" spans="1:8" ht="17.25" thickBot="1">
      <c r="A7" s="119"/>
      <c r="B7" s="119"/>
      <c r="C7" s="433" t="s">
        <v>9</v>
      </c>
      <c r="D7" s="434"/>
      <c r="E7" s="437">
        <f>SUM(E5:E6)</f>
        <v>0</v>
      </c>
      <c r="H7" s="30"/>
    </row>
    <row r="8" spans="1:5" ht="15">
      <c r="A8" s="119"/>
      <c r="B8" s="119"/>
      <c r="C8" s="123"/>
      <c r="D8" s="121"/>
      <c r="E8" s="438"/>
    </row>
    <row r="9" spans="1:5" ht="15">
      <c r="A9" s="119"/>
      <c r="B9" s="119"/>
      <c r="C9" s="118"/>
      <c r="D9" s="121"/>
      <c r="E9" s="435"/>
    </row>
    <row r="10" spans="1:5" ht="15">
      <c r="A10" s="119"/>
      <c r="B10" s="119"/>
      <c r="C10" s="123"/>
      <c r="D10" s="121"/>
      <c r="E10" s="438"/>
    </row>
    <row r="11" spans="1:5" ht="16.5">
      <c r="A11" s="119"/>
      <c r="B11" s="119"/>
      <c r="C11" s="462"/>
      <c r="D11" s="463"/>
      <c r="E11" s="464"/>
    </row>
    <row r="12" spans="1:5" ht="13.5">
      <c r="A12" s="16"/>
      <c r="B12" s="16"/>
      <c r="C12" s="17"/>
      <c r="D12" s="18"/>
      <c r="E12" s="19"/>
    </row>
    <row r="13" spans="1:5" ht="13.5">
      <c r="A13" s="16"/>
      <c r="B13" s="16"/>
      <c r="C13" s="17"/>
      <c r="D13" s="18"/>
      <c r="E13" s="19"/>
    </row>
    <row r="14" ht="13.5">
      <c r="A14" s="1"/>
    </row>
  </sheetData>
  <sheetProtection password="CC4B" sheet="1"/>
  <mergeCells count="1">
    <mergeCell ref="A3:E3"/>
  </mergeCells>
  <printOptions/>
  <pageMargins left="0.9055118110236221" right="0.5118110236220472" top="0.6692913385826772" bottom="0.7874015748031497" header="0.31496062992125984" footer="0.31496062992125984"/>
  <pageSetup firstPageNumber="117" useFirstPageNumber="1" horizontalDpi="600" verticalDpi="600" orientation="portrait" paperSize="9" scale="90" r:id="rId1"/>
  <headerFooter>
    <oddHeader>&amp;L&amp;"Times New Roman,Podebljano"&amp;8
D &amp;&amp; Z doo&amp;R&amp;"Times New Roman,Uobičajeno"&amp;8
ZOP: KO-2002</oddHeader>
    <oddFooter>&amp;L&amp;"Times New Roman,Regular"&amp;8investitor:  GRAD ZADAR, Narodni trg 1, 23000 Zadar
građevina:  REKONSTRUKCIJA DIJELA ULICE KREŠIMIROVA OBALA- 1.-4. faza
mjesto i datum: Zadar, travanj 2023.&amp;R&amp;"Times New Roman,Regular"&amp;8str. &amp;P</oddFooter>
  </headerFooter>
</worksheet>
</file>

<file path=xl/worksheets/sheet17.xml><?xml version="1.0" encoding="utf-8"?>
<worksheet xmlns="http://schemas.openxmlformats.org/spreadsheetml/2006/main" xmlns:r="http://schemas.openxmlformats.org/officeDocument/2006/relationships">
  <dimension ref="A1:H18"/>
  <sheetViews>
    <sheetView showZeros="0" view="pageBreakPreview" zoomScaleSheetLayoutView="100" zoomScalePageLayoutView="85" workbookViewId="0" topLeftCell="A1">
      <selection activeCell="G31" sqref="G31"/>
    </sheetView>
  </sheetViews>
  <sheetFormatPr defaultColWidth="9.140625" defaultRowHeight="12.75"/>
  <cols>
    <col min="1" max="1" width="4.140625" style="7" customWidth="1"/>
    <col min="2" max="2" width="4.28125" style="1" customWidth="1"/>
    <col min="3" max="3" width="36.421875" style="2" bestFit="1" customWidth="1"/>
    <col min="4" max="4" width="9.28125" style="4" customWidth="1"/>
    <col min="5" max="5" width="24.8515625" style="6" customWidth="1"/>
    <col min="6" max="6" width="9.140625" style="7" customWidth="1"/>
    <col min="7" max="7" width="14.140625" style="7" bestFit="1" customWidth="1"/>
    <col min="8" max="8" width="20.28125" style="7" customWidth="1"/>
    <col min="9" max="10" width="9.140625" style="7" customWidth="1"/>
    <col min="11" max="11" width="57.140625" style="7" customWidth="1"/>
    <col min="12" max="16384" width="9.140625" style="7" customWidth="1"/>
  </cols>
  <sheetData>
    <row r="1" spans="1:7" ht="18" thickBot="1">
      <c r="A1" s="444"/>
      <c r="B1" s="445"/>
      <c r="C1" s="488" t="s">
        <v>413</v>
      </c>
      <c r="D1" s="488"/>
      <c r="E1" s="446"/>
      <c r="G1" s="31"/>
    </row>
    <row r="2" spans="1:5" ht="13.5">
      <c r="A2" s="164"/>
      <c r="B2" s="132"/>
      <c r="C2" s="133"/>
      <c r="D2" s="127"/>
      <c r="E2" s="129"/>
    </row>
    <row r="3" spans="1:5" ht="15">
      <c r="A3" s="164"/>
      <c r="B3" s="132"/>
      <c r="C3" s="125" t="s">
        <v>408</v>
      </c>
      <c r="D3" s="127"/>
      <c r="E3" s="447">
        <f>'1 REKAPITULACIJA'!E11</f>
        <v>0</v>
      </c>
    </row>
    <row r="4" spans="1:5" ht="13.5">
      <c r="A4" s="164"/>
      <c r="B4" s="132"/>
      <c r="C4" s="133"/>
      <c r="D4" s="127"/>
      <c r="E4" s="448"/>
    </row>
    <row r="5" spans="1:7" ht="15">
      <c r="A5" s="164"/>
      <c r="B5" s="132"/>
      <c r="C5" s="125" t="s">
        <v>409</v>
      </c>
      <c r="D5" s="127"/>
      <c r="E5" s="447">
        <f>'2 REKAPITULACIJA'!E11</f>
        <v>0</v>
      </c>
      <c r="G5" s="33"/>
    </row>
    <row r="6" spans="1:5" ht="13.5">
      <c r="A6" s="164"/>
      <c r="B6" s="132"/>
      <c r="C6" s="133"/>
      <c r="D6" s="127"/>
      <c r="E6" s="448"/>
    </row>
    <row r="7" spans="1:5" ht="15">
      <c r="A7" s="164"/>
      <c r="B7" s="132"/>
      <c r="C7" s="125" t="s">
        <v>410</v>
      </c>
      <c r="D7" s="127"/>
      <c r="E7" s="447">
        <f>'3 REKAPITULACIJA'!E11</f>
        <v>0</v>
      </c>
    </row>
    <row r="8" spans="1:5" ht="13.5">
      <c r="A8" s="164"/>
      <c r="B8" s="132"/>
      <c r="C8" s="133"/>
      <c r="D8" s="127"/>
      <c r="E8" s="448"/>
    </row>
    <row r="9" spans="1:5" ht="15">
      <c r="A9" s="164"/>
      <c r="B9" s="132"/>
      <c r="C9" s="125" t="s">
        <v>411</v>
      </c>
      <c r="D9" s="127"/>
      <c r="E9" s="447">
        <f>'4 REKAPITULACIJA'!E7</f>
        <v>0</v>
      </c>
    </row>
    <row r="10" spans="1:5" ht="13.5">
      <c r="A10" s="164"/>
      <c r="B10" s="132"/>
      <c r="C10" s="133"/>
      <c r="D10" s="127"/>
      <c r="E10" s="448"/>
    </row>
    <row r="11" spans="1:8" ht="15.75" thickBot="1">
      <c r="A11" s="164"/>
      <c r="B11" s="132"/>
      <c r="C11" s="449" t="s">
        <v>9</v>
      </c>
      <c r="D11" s="450"/>
      <c r="E11" s="489"/>
      <c r="H11" s="30"/>
    </row>
    <row r="12" spans="1:5" ht="15">
      <c r="A12" s="164"/>
      <c r="B12" s="132"/>
      <c r="C12" s="451"/>
      <c r="D12" s="452"/>
      <c r="E12" s="453"/>
    </row>
    <row r="13" spans="1:5" ht="15">
      <c r="A13" s="164"/>
      <c r="B13" s="132"/>
      <c r="C13" s="454" t="s">
        <v>13</v>
      </c>
      <c r="D13" s="452"/>
      <c r="E13" s="490"/>
    </row>
    <row r="14" spans="1:5" ht="15">
      <c r="A14" s="164"/>
      <c r="B14" s="132"/>
      <c r="C14" s="451"/>
      <c r="D14" s="452"/>
      <c r="E14" s="453"/>
    </row>
    <row r="15" spans="1:5" ht="15.75" thickBot="1">
      <c r="A15" s="164"/>
      <c r="B15" s="132"/>
      <c r="C15" s="449" t="s">
        <v>14</v>
      </c>
      <c r="D15" s="455"/>
      <c r="E15" s="491"/>
    </row>
    <row r="16" spans="1:5" ht="13.5">
      <c r="A16" s="164"/>
      <c r="B16" s="132"/>
      <c r="C16" s="133"/>
      <c r="D16" s="127"/>
      <c r="E16" s="129"/>
    </row>
    <row r="17" spans="1:5" ht="13.5">
      <c r="A17" s="16"/>
      <c r="B17" s="16"/>
      <c r="C17" s="17"/>
      <c r="D17" s="18"/>
      <c r="E17" s="19"/>
    </row>
    <row r="18" ht="13.5">
      <c r="A18" s="1"/>
    </row>
  </sheetData>
  <sheetProtection password="CC4B" sheet="1"/>
  <mergeCells count="1">
    <mergeCell ref="C1:D1"/>
  </mergeCells>
  <printOptions/>
  <pageMargins left="0.9055118110236221" right="0.5118110236220472" top="0.6692913385826772" bottom="0.7874015748031497" header="0.31496062992125984" footer="0.31496062992125984"/>
  <pageSetup firstPageNumber="118" useFirstPageNumber="1" horizontalDpi="600" verticalDpi="600" orientation="portrait" paperSize="9" scale="95" r:id="rId1"/>
  <headerFooter>
    <oddHeader>&amp;L&amp;"Times New Roman,Podebljano"&amp;8
D &amp;&amp; Z doo&amp;R&amp;"Times New Roman,Uobičajeno"&amp;8
ZOP: KO-2002</oddHeader>
    <oddFooter>&amp;L&amp;"Times New Roman,Regular"&amp;8investitor:  GRAD ZADAR, Narodni trg 1, 23000 Zadar
građevina:  REKONSTRUKCIJA DIJELA ULICE KREŠIMIROVA OBALA- 1.-4. faza
mjesto i datum: Zadar, travanj 2023.&amp;R&amp;"Times New Roman,Regular"&amp;8str. &amp;P</oddFooter>
  </headerFooter>
</worksheet>
</file>

<file path=xl/worksheets/sheet2.xml><?xml version="1.0" encoding="utf-8"?>
<worksheet xmlns="http://schemas.openxmlformats.org/spreadsheetml/2006/main" xmlns:r="http://schemas.openxmlformats.org/officeDocument/2006/relationships">
  <dimension ref="A1:J114"/>
  <sheetViews>
    <sheetView view="pageBreakPreview" zoomScaleNormal="115" zoomScaleSheetLayoutView="100" zoomScalePageLayoutView="115" workbookViewId="0" topLeftCell="A1">
      <selection activeCell="E3" sqref="E3"/>
    </sheetView>
  </sheetViews>
  <sheetFormatPr defaultColWidth="9.140625" defaultRowHeight="12.75"/>
  <cols>
    <col min="1" max="1" width="5.00390625" style="95" customWidth="1"/>
    <col min="2" max="2" width="3.7109375" style="95" customWidth="1"/>
    <col min="3" max="3" width="7.00390625" style="95" customWidth="1"/>
    <col min="4" max="4" width="5.7109375" style="95" customWidth="1"/>
    <col min="5" max="5" width="8.00390625" style="95" customWidth="1"/>
    <col min="6" max="6" width="10.8515625" style="95" customWidth="1"/>
    <col min="7" max="7" width="20.7109375" style="95" customWidth="1"/>
    <col min="8" max="8" width="22.7109375" style="95" customWidth="1"/>
    <col min="9" max="16384" width="9.140625" style="95" customWidth="1"/>
  </cols>
  <sheetData>
    <row r="1" spans="1:8" s="107" customFormat="1" ht="13.5">
      <c r="A1" s="106"/>
      <c r="B1" s="106"/>
      <c r="C1" s="106"/>
      <c r="D1" s="106"/>
      <c r="E1" s="106"/>
      <c r="F1" s="106"/>
      <c r="G1" s="106"/>
      <c r="H1" s="106"/>
    </row>
    <row r="2" spans="1:8" s="107" customFormat="1" ht="13.5">
      <c r="A2" s="479" t="s">
        <v>60</v>
      </c>
      <c r="B2" s="479"/>
      <c r="C2" s="479"/>
      <c r="D2" s="479"/>
      <c r="E2" s="479"/>
      <c r="F2" s="479"/>
      <c r="G2" s="479"/>
      <c r="H2" s="479"/>
    </row>
    <row r="3" spans="1:8" s="107" customFormat="1" ht="13.5">
      <c r="A3" s="106"/>
      <c r="B3" s="106"/>
      <c r="C3" s="106"/>
      <c r="D3" s="106"/>
      <c r="E3" s="106"/>
      <c r="F3" s="106"/>
      <c r="G3" s="106"/>
      <c r="H3" s="106"/>
    </row>
    <row r="4" spans="1:8" s="107" customFormat="1" ht="15" customHeight="1">
      <c r="A4" s="480" t="s">
        <v>88</v>
      </c>
      <c r="B4" s="480"/>
      <c r="C4" s="480"/>
      <c r="D4" s="480"/>
      <c r="E4" s="480"/>
      <c r="F4" s="480"/>
      <c r="G4" s="480"/>
      <c r="H4" s="480"/>
    </row>
    <row r="5" spans="1:8" s="107" customFormat="1" ht="6" customHeight="1">
      <c r="A5" s="110"/>
      <c r="B5" s="110"/>
      <c r="C5" s="110"/>
      <c r="D5" s="110"/>
      <c r="E5" s="110"/>
      <c r="F5" s="110"/>
      <c r="G5" s="110"/>
      <c r="H5" s="110"/>
    </row>
    <row r="6" spans="1:8" s="108" customFormat="1" ht="53.25" customHeight="1">
      <c r="A6" s="475" t="s">
        <v>61</v>
      </c>
      <c r="B6" s="481"/>
      <c r="C6" s="481"/>
      <c r="D6" s="481"/>
      <c r="E6" s="481"/>
      <c r="F6" s="481"/>
      <c r="G6" s="481"/>
      <c r="H6" s="481"/>
    </row>
    <row r="7" spans="1:8" s="107" customFormat="1" ht="6" customHeight="1">
      <c r="A7" s="110"/>
      <c r="B7" s="110"/>
      <c r="C7" s="110"/>
      <c r="D7" s="110"/>
      <c r="E7" s="110"/>
      <c r="F7" s="110"/>
      <c r="G7" s="110"/>
      <c r="H7" s="110"/>
    </row>
    <row r="8" spans="1:8" s="107" customFormat="1" ht="66.75" customHeight="1">
      <c r="A8" s="475" t="s">
        <v>62</v>
      </c>
      <c r="B8" s="475"/>
      <c r="C8" s="475"/>
      <c r="D8" s="475"/>
      <c r="E8" s="475"/>
      <c r="F8" s="475"/>
      <c r="G8" s="475"/>
      <c r="H8" s="475"/>
    </row>
    <row r="9" spans="1:8" s="107" customFormat="1" ht="6" customHeight="1">
      <c r="A9" s="110"/>
      <c r="B9" s="110"/>
      <c r="C9" s="110"/>
      <c r="D9" s="110"/>
      <c r="E9" s="110"/>
      <c r="F9" s="110"/>
      <c r="G9" s="110"/>
      <c r="H9" s="110"/>
    </row>
    <row r="10" spans="1:8" s="107" customFormat="1" ht="77.25" customHeight="1">
      <c r="A10" s="470" t="s">
        <v>63</v>
      </c>
      <c r="B10" s="470"/>
      <c r="C10" s="470"/>
      <c r="D10" s="470"/>
      <c r="E10" s="470"/>
      <c r="F10" s="470"/>
      <c r="G10" s="470"/>
      <c r="H10" s="470"/>
    </row>
    <row r="11" spans="1:8" s="107" customFormat="1" ht="6" customHeight="1">
      <c r="A11" s="110"/>
      <c r="B11" s="110"/>
      <c r="C11" s="110"/>
      <c r="D11" s="110"/>
      <c r="E11" s="110"/>
      <c r="F11" s="110"/>
      <c r="G11" s="110"/>
      <c r="H11" s="110"/>
    </row>
    <row r="12" spans="1:8" s="107" customFormat="1" ht="26.25" customHeight="1">
      <c r="A12" s="475" t="s">
        <v>64</v>
      </c>
      <c r="B12" s="470"/>
      <c r="C12" s="470"/>
      <c r="D12" s="470"/>
      <c r="E12" s="470"/>
      <c r="F12" s="470"/>
      <c r="G12" s="470"/>
      <c r="H12" s="470"/>
    </row>
    <row r="13" spans="1:8" s="107" customFormat="1" ht="6" customHeight="1">
      <c r="A13" s="110"/>
      <c r="B13" s="110"/>
      <c r="C13" s="110"/>
      <c r="D13" s="110"/>
      <c r="E13" s="110"/>
      <c r="F13" s="110"/>
      <c r="G13" s="110"/>
      <c r="H13" s="110"/>
    </row>
    <row r="14" spans="1:8" s="107" customFormat="1" ht="54" customHeight="1">
      <c r="A14" s="470" t="s">
        <v>65</v>
      </c>
      <c r="B14" s="470"/>
      <c r="C14" s="470"/>
      <c r="D14" s="470"/>
      <c r="E14" s="470"/>
      <c r="F14" s="470"/>
      <c r="G14" s="470"/>
      <c r="H14" s="470"/>
    </row>
    <row r="15" spans="1:8" s="107" customFormat="1" ht="40.5" customHeight="1">
      <c r="A15" s="470" t="s">
        <v>66</v>
      </c>
      <c r="B15" s="470"/>
      <c r="C15" s="470"/>
      <c r="D15" s="470"/>
      <c r="E15" s="470"/>
      <c r="F15" s="470"/>
      <c r="G15" s="470"/>
      <c r="H15" s="470"/>
    </row>
    <row r="16" spans="1:8" s="107" customFormat="1" ht="5.25" customHeight="1">
      <c r="A16" s="110"/>
      <c r="B16" s="110"/>
      <c r="C16" s="110"/>
      <c r="D16" s="110"/>
      <c r="E16" s="110"/>
      <c r="F16" s="110"/>
      <c r="G16" s="110"/>
      <c r="H16" s="110"/>
    </row>
    <row r="17" spans="1:8" s="107" customFormat="1" ht="66" customHeight="1">
      <c r="A17" s="475" t="s">
        <v>67</v>
      </c>
      <c r="B17" s="470"/>
      <c r="C17" s="470"/>
      <c r="D17" s="470"/>
      <c r="E17" s="470"/>
      <c r="F17" s="470"/>
      <c r="G17" s="470"/>
      <c r="H17" s="470"/>
    </row>
    <row r="18" spans="1:8" s="107" customFormat="1" ht="5.25" customHeight="1">
      <c r="A18" s="110"/>
      <c r="B18" s="110"/>
      <c r="C18" s="110"/>
      <c r="D18" s="110"/>
      <c r="E18" s="110"/>
      <c r="F18" s="110"/>
      <c r="G18" s="110"/>
      <c r="H18" s="110"/>
    </row>
    <row r="19" spans="1:8" s="107" customFormat="1" ht="27.75" customHeight="1">
      <c r="A19" s="470" t="s">
        <v>68</v>
      </c>
      <c r="B19" s="470"/>
      <c r="C19" s="470"/>
      <c r="D19" s="470"/>
      <c r="E19" s="470"/>
      <c r="F19" s="470"/>
      <c r="G19" s="470"/>
      <c r="H19" s="470"/>
    </row>
    <row r="20" spans="1:8" s="107" customFormat="1" ht="6" customHeight="1">
      <c r="A20" s="110"/>
      <c r="B20" s="110"/>
      <c r="C20" s="110"/>
      <c r="D20" s="110"/>
      <c r="E20" s="110"/>
      <c r="F20" s="110"/>
      <c r="G20" s="110"/>
      <c r="H20" s="110"/>
    </row>
    <row r="21" spans="1:8" s="107" customFormat="1" ht="27" customHeight="1">
      <c r="A21" s="470" t="s">
        <v>69</v>
      </c>
      <c r="B21" s="470"/>
      <c r="C21" s="470"/>
      <c r="D21" s="470"/>
      <c r="E21" s="470"/>
      <c r="F21" s="470"/>
      <c r="G21" s="470"/>
      <c r="H21" s="470"/>
    </row>
    <row r="22" spans="1:8" s="107" customFormat="1" ht="6" customHeight="1">
      <c r="A22" s="110"/>
      <c r="B22" s="110"/>
      <c r="C22" s="110"/>
      <c r="D22" s="110"/>
      <c r="E22" s="110"/>
      <c r="F22" s="110"/>
      <c r="G22" s="110"/>
      <c r="H22" s="110"/>
    </row>
    <row r="23" spans="1:8" s="107" customFormat="1" ht="40.5" customHeight="1">
      <c r="A23" s="470" t="s">
        <v>70</v>
      </c>
      <c r="B23" s="470"/>
      <c r="C23" s="470"/>
      <c r="D23" s="470"/>
      <c r="E23" s="470"/>
      <c r="F23" s="470"/>
      <c r="G23" s="470"/>
      <c r="H23" s="470"/>
    </row>
    <row r="24" spans="1:8" s="107" customFormat="1" ht="6" customHeight="1">
      <c r="A24" s="110"/>
      <c r="B24" s="110"/>
      <c r="C24" s="110"/>
      <c r="D24" s="110"/>
      <c r="E24" s="110"/>
      <c r="F24" s="110"/>
      <c r="G24" s="110"/>
      <c r="H24" s="110"/>
    </row>
    <row r="25" spans="1:8" s="107" customFormat="1" ht="13.5">
      <c r="A25" s="470" t="s">
        <v>71</v>
      </c>
      <c r="B25" s="470"/>
      <c r="C25" s="470"/>
      <c r="D25" s="470"/>
      <c r="E25" s="470"/>
      <c r="F25" s="470"/>
      <c r="G25" s="470"/>
      <c r="H25" s="470"/>
    </row>
    <row r="26" spans="1:8" s="107" customFormat="1" ht="5.25" customHeight="1">
      <c r="A26" s="110"/>
      <c r="B26" s="110"/>
      <c r="C26" s="110"/>
      <c r="D26" s="110"/>
      <c r="E26" s="110"/>
      <c r="F26" s="110"/>
      <c r="G26" s="110"/>
      <c r="H26" s="110"/>
    </row>
    <row r="27" spans="1:8" s="107" customFormat="1" ht="53.25" customHeight="1">
      <c r="A27" s="475" t="s">
        <v>72</v>
      </c>
      <c r="B27" s="475"/>
      <c r="C27" s="475"/>
      <c r="D27" s="475"/>
      <c r="E27" s="475"/>
      <c r="F27" s="475"/>
      <c r="G27" s="475"/>
      <c r="H27" s="475"/>
    </row>
    <row r="28" spans="1:8" s="107" customFormat="1" ht="6.75" customHeight="1">
      <c r="A28" s="110"/>
      <c r="B28" s="110"/>
      <c r="C28" s="110"/>
      <c r="D28" s="110"/>
      <c r="E28" s="110"/>
      <c r="F28" s="110"/>
      <c r="G28" s="110"/>
      <c r="H28" s="110"/>
    </row>
    <row r="29" spans="1:8" s="107" customFormat="1" ht="13.5">
      <c r="A29" s="470" t="s">
        <v>73</v>
      </c>
      <c r="B29" s="470"/>
      <c r="C29" s="470"/>
      <c r="D29" s="470"/>
      <c r="E29" s="470"/>
      <c r="F29" s="470"/>
      <c r="G29" s="470"/>
      <c r="H29" s="470"/>
    </row>
    <row r="30" spans="1:8" s="107" customFormat="1" ht="5.25" customHeight="1">
      <c r="A30" s="110"/>
      <c r="B30" s="110"/>
      <c r="C30" s="110"/>
      <c r="D30" s="110"/>
      <c r="E30" s="110"/>
      <c r="F30" s="110"/>
      <c r="G30" s="110"/>
      <c r="H30" s="110"/>
    </row>
    <row r="31" spans="1:8" s="107" customFormat="1" ht="13.5">
      <c r="A31" s="478" t="s">
        <v>74</v>
      </c>
      <c r="B31" s="478"/>
      <c r="C31" s="478"/>
      <c r="D31" s="478"/>
      <c r="E31" s="478"/>
      <c r="F31" s="478"/>
      <c r="G31" s="478"/>
      <c r="H31" s="478"/>
    </row>
    <row r="32" spans="1:8" s="107" customFormat="1" ht="6" customHeight="1">
      <c r="A32" s="110"/>
      <c r="B32" s="110"/>
      <c r="C32" s="110"/>
      <c r="D32" s="110"/>
      <c r="E32" s="110"/>
      <c r="F32" s="110"/>
      <c r="G32" s="110"/>
      <c r="H32" s="110"/>
    </row>
    <row r="33" spans="1:10" s="107" customFormat="1" ht="41.25" customHeight="1">
      <c r="A33" s="475" t="s">
        <v>75</v>
      </c>
      <c r="B33" s="470"/>
      <c r="C33" s="470"/>
      <c r="D33" s="470"/>
      <c r="E33" s="470"/>
      <c r="F33" s="470"/>
      <c r="G33" s="470"/>
      <c r="H33" s="470"/>
      <c r="J33" s="109"/>
    </row>
    <row r="34" spans="1:8" s="107" customFormat="1" ht="6.75" customHeight="1">
      <c r="A34" s="110"/>
      <c r="B34" s="110"/>
      <c r="C34" s="110"/>
      <c r="D34" s="110"/>
      <c r="E34" s="110"/>
      <c r="F34" s="110"/>
      <c r="G34" s="110"/>
      <c r="H34" s="110"/>
    </row>
    <row r="35" spans="1:8" s="107" customFormat="1" ht="41.25" customHeight="1">
      <c r="A35" s="470" t="s">
        <v>76</v>
      </c>
      <c r="B35" s="470"/>
      <c r="C35" s="470"/>
      <c r="D35" s="470"/>
      <c r="E35" s="470"/>
      <c r="F35" s="470"/>
      <c r="G35" s="470"/>
      <c r="H35" s="470"/>
    </row>
    <row r="36" spans="1:8" ht="5.25" customHeight="1">
      <c r="A36" s="110"/>
      <c r="B36" s="110"/>
      <c r="C36" s="110"/>
      <c r="D36" s="110"/>
      <c r="E36" s="110"/>
      <c r="F36" s="110"/>
      <c r="G36" s="110"/>
      <c r="H36" s="110"/>
    </row>
    <row r="37" spans="1:8" ht="66.75" customHeight="1">
      <c r="A37" s="470" t="s">
        <v>77</v>
      </c>
      <c r="B37" s="470"/>
      <c r="C37" s="470"/>
      <c r="D37" s="470"/>
      <c r="E37" s="470"/>
      <c r="F37" s="470"/>
      <c r="G37" s="470"/>
      <c r="H37" s="470"/>
    </row>
    <row r="38" spans="1:8" ht="5.25" customHeight="1">
      <c r="A38" s="110"/>
      <c r="B38" s="110"/>
      <c r="C38" s="110"/>
      <c r="D38" s="110"/>
      <c r="E38" s="110"/>
      <c r="F38" s="110"/>
      <c r="G38" s="110"/>
      <c r="H38" s="110"/>
    </row>
    <row r="39" spans="1:8" ht="66.75" customHeight="1">
      <c r="A39" s="475" t="s">
        <v>78</v>
      </c>
      <c r="B39" s="470"/>
      <c r="C39" s="470"/>
      <c r="D39" s="470"/>
      <c r="E39" s="470"/>
      <c r="F39" s="470"/>
      <c r="G39" s="470"/>
      <c r="H39" s="470"/>
    </row>
    <row r="40" spans="1:8" ht="6" customHeight="1">
      <c r="A40" s="110"/>
      <c r="B40" s="110"/>
      <c r="C40" s="110"/>
      <c r="D40" s="110"/>
      <c r="E40" s="110"/>
      <c r="F40" s="110"/>
      <c r="G40" s="110"/>
      <c r="H40" s="110"/>
    </row>
    <row r="41" spans="1:8" ht="52.5" customHeight="1">
      <c r="A41" s="470" t="s">
        <v>79</v>
      </c>
      <c r="B41" s="470"/>
      <c r="C41" s="470"/>
      <c r="D41" s="470"/>
      <c r="E41" s="470"/>
      <c r="F41" s="470"/>
      <c r="G41" s="470"/>
      <c r="H41" s="470"/>
    </row>
    <row r="42" spans="1:8" ht="6" customHeight="1">
      <c r="A42" s="110"/>
      <c r="B42" s="110"/>
      <c r="C42" s="110"/>
      <c r="D42" s="110"/>
      <c r="E42" s="110"/>
      <c r="F42" s="110"/>
      <c r="G42" s="110"/>
      <c r="H42" s="110"/>
    </row>
    <row r="43" spans="1:8" ht="12.75">
      <c r="A43" s="476" t="s">
        <v>80</v>
      </c>
      <c r="B43" s="476"/>
      <c r="C43" s="476"/>
      <c r="D43" s="476"/>
      <c r="E43" s="476"/>
      <c r="F43" s="476"/>
      <c r="G43" s="476"/>
      <c r="H43" s="476"/>
    </row>
    <row r="44" spans="1:8" ht="26.25" customHeight="1">
      <c r="A44" s="477" t="s">
        <v>89</v>
      </c>
      <c r="B44" s="477"/>
      <c r="C44" s="477"/>
      <c r="D44" s="477"/>
      <c r="E44" s="477"/>
      <c r="F44" s="477"/>
      <c r="G44" s="477"/>
      <c r="H44" s="477"/>
    </row>
    <row r="45" spans="1:8" ht="26.25" customHeight="1">
      <c r="A45" s="477" t="s">
        <v>90</v>
      </c>
      <c r="B45" s="477"/>
      <c r="C45" s="477"/>
      <c r="D45" s="477"/>
      <c r="E45" s="477"/>
      <c r="F45" s="477"/>
      <c r="G45" s="477"/>
      <c r="H45" s="477"/>
    </row>
    <row r="46" spans="1:8" ht="52.5" customHeight="1">
      <c r="A46" s="474" t="s">
        <v>91</v>
      </c>
      <c r="B46" s="474"/>
      <c r="C46" s="474"/>
      <c r="D46" s="474"/>
      <c r="E46" s="474"/>
      <c r="F46" s="474"/>
      <c r="G46" s="474"/>
      <c r="H46" s="474"/>
    </row>
    <row r="47" spans="1:8" ht="65.25" customHeight="1">
      <c r="A47" s="470" t="s">
        <v>81</v>
      </c>
      <c r="B47" s="470"/>
      <c r="C47" s="470"/>
      <c r="D47" s="470"/>
      <c r="E47" s="470"/>
      <c r="F47" s="470"/>
      <c r="G47" s="470"/>
      <c r="H47" s="470"/>
    </row>
    <row r="48" spans="1:8" ht="5.25" customHeight="1">
      <c r="A48" s="110"/>
      <c r="B48" s="110"/>
      <c r="C48" s="110"/>
      <c r="D48" s="110"/>
      <c r="E48" s="110"/>
      <c r="F48" s="110"/>
      <c r="G48" s="110"/>
      <c r="H48" s="110"/>
    </row>
    <row r="49" spans="1:8" ht="53.25" customHeight="1">
      <c r="A49" s="470" t="s">
        <v>82</v>
      </c>
      <c r="B49" s="470"/>
      <c r="C49" s="470"/>
      <c r="D49" s="470"/>
      <c r="E49" s="470"/>
      <c r="F49" s="470"/>
      <c r="G49" s="470"/>
      <c r="H49" s="470"/>
    </row>
    <row r="50" spans="1:8" ht="6" customHeight="1">
      <c r="A50" s="110"/>
      <c r="B50" s="110"/>
      <c r="C50" s="110"/>
      <c r="D50" s="110"/>
      <c r="E50" s="110"/>
      <c r="F50" s="110"/>
      <c r="G50" s="110"/>
      <c r="H50" s="110"/>
    </row>
    <row r="51" spans="1:8" ht="51.75" customHeight="1">
      <c r="A51" s="475" t="s">
        <v>83</v>
      </c>
      <c r="B51" s="470"/>
      <c r="C51" s="470"/>
      <c r="D51" s="470"/>
      <c r="E51" s="470"/>
      <c r="F51" s="470"/>
      <c r="G51" s="470"/>
      <c r="H51" s="470"/>
    </row>
    <row r="52" spans="1:8" ht="5.25" customHeight="1">
      <c r="A52" s="110"/>
      <c r="B52" s="110"/>
      <c r="C52" s="110"/>
      <c r="D52" s="110"/>
      <c r="E52" s="110"/>
      <c r="F52" s="110"/>
      <c r="G52" s="110"/>
      <c r="H52" s="110"/>
    </row>
    <row r="53" spans="1:8" ht="41.25" customHeight="1">
      <c r="A53" s="470" t="s">
        <v>84</v>
      </c>
      <c r="B53" s="470"/>
      <c r="C53" s="470"/>
      <c r="D53" s="470"/>
      <c r="E53" s="470"/>
      <c r="F53" s="470"/>
      <c r="G53" s="470"/>
      <c r="H53" s="470"/>
    </row>
    <row r="54" spans="1:8" ht="5.25" customHeight="1">
      <c r="A54" s="110"/>
      <c r="B54" s="110"/>
      <c r="C54" s="110"/>
      <c r="D54" s="110"/>
      <c r="E54" s="110"/>
      <c r="F54" s="110"/>
      <c r="G54" s="110"/>
      <c r="H54" s="110"/>
    </row>
    <row r="55" spans="1:8" ht="41.25" customHeight="1">
      <c r="A55" s="475" t="s">
        <v>85</v>
      </c>
      <c r="B55" s="470"/>
      <c r="C55" s="470"/>
      <c r="D55" s="470"/>
      <c r="E55" s="470"/>
      <c r="F55" s="470"/>
      <c r="G55" s="470"/>
      <c r="H55" s="470"/>
    </row>
    <row r="56" spans="1:8" ht="4.5" customHeight="1">
      <c r="A56" s="110"/>
      <c r="B56" s="110"/>
      <c r="C56" s="110"/>
      <c r="D56" s="110"/>
      <c r="E56" s="110"/>
      <c r="F56" s="110"/>
      <c r="G56" s="110"/>
      <c r="H56" s="110"/>
    </row>
    <row r="57" spans="1:8" ht="12.75">
      <c r="A57" s="111" t="s">
        <v>86</v>
      </c>
      <c r="B57" s="110"/>
      <c r="C57" s="110"/>
      <c r="D57" s="110"/>
      <c r="E57" s="110"/>
      <c r="F57" s="110"/>
      <c r="G57" s="110"/>
      <c r="H57" s="110"/>
    </row>
    <row r="58" spans="1:8" ht="3.75" customHeight="1">
      <c r="A58" s="110"/>
      <c r="B58" s="110"/>
      <c r="C58" s="110"/>
      <c r="D58" s="110"/>
      <c r="E58" s="110"/>
      <c r="F58" s="110"/>
      <c r="G58" s="110"/>
      <c r="H58" s="110"/>
    </row>
    <row r="59" spans="1:8" ht="12.75">
      <c r="A59" s="467" t="s">
        <v>92</v>
      </c>
      <c r="B59" s="467"/>
      <c r="C59" s="467"/>
      <c r="D59" s="467"/>
      <c r="E59" s="467"/>
      <c r="F59" s="467"/>
      <c r="G59" s="467"/>
      <c r="H59" s="467"/>
    </row>
    <row r="60" spans="1:8" ht="12.75">
      <c r="A60" s="467" t="s">
        <v>93</v>
      </c>
      <c r="B60" s="467"/>
      <c r="C60" s="467"/>
      <c r="D60" s="467"/>
      <c r="E60" s="467"/>
      <c r="F60" s="467"/>
      <c r="G60" s="467"/>
      <c r="H60" s="467"/>
    </row>
    <row r="61" spans="1:8" ht="12.75">
      <c r="A61" s="467" t="s">
        <v>94</v>
      </c>
      <c r="B61" s="467"/>
      <c r="C61" s="467"/>
      <c r="D61" s="467"/>
      <c r="E61" s="467"/>
      <c r="F61" s="467"/>
      <c r="G61" s="467"/>
      <c r="H61" s="467"/>
    </row>
    <row r="62" spans="1:8" ht="12.75">
      <c r="A62" s="467" t="s">
        <v>95</v>
      </c>
      <c r="B62" s="467"/>
      <c r="C62" s="467"/>
      <c r="D62" s="467"/>
      <c r="E62" s="467"/>
      <c r="F62" s="467"/>
      <c r="G62" s="467"/>
      <c r="H62" s="467"/>
    </row>
    <row r="63" spans="1:8" ht="12.75">
      <c r="A63" s="467" t="s">
        <v>96</v>
      </c>
      <c r="B63" s="467"/>
      <c r="C63" s="467"/>
      <c r="D63" s="467"/>
      <c r="E63" s="467"/>
      <c r="F63" s="467"/>
      <c r="G63" s="467"/>
      <c r="H63" s="467"/>
    </row>
    <row r="64" spans="1:8" ht="12.75">
      <c r="A64" s="467" t="s">
        <v>97</v>
      </c>
      <c r="B64" s="467"/>
      <c r="C64" s="467"/>
      <c r="D64" s="467"/>
      <c r="E64" s="467"/>
      <c r="F64" s="467"/>
      <c r="G64" s="467"/>
      <c r="H64" s="467"/>
    </row>
    <row r="65" spans="1:8" ht="12.75">
      <c r="A65" s="467" t="s">
        <v>98</v>
      </c>
      <c r="B65" s="467"/>
      <c r="C65" s="467"/>
      <c r="D65" s="467"/>
      <c r="E65" s="467"/>
      <c r="F65" s="467"/>
      <c r="G65" s="467"/>
      <c r="H65" s="467"/>
    </row>
    <row r="66" spans="1:8" ht="12.75">
      <c r="A66" s="467" t="s">
        <v>99</v>
      </c>
      <c r="B66" s="467"/>
      <c r="C66" s="467"/>
      <c r="D66" s="467"/>
      <c r="E66" s="467"/>
      <c r="F66" s="467"/>
      <c r="G66" s="467"/>
      <c r="H66" s="467"/>
    </row>
    <row r="67" spans="1:8" ht="12.75">
      <c r="A67" s="467" t="s">
        <v>100</v>
      </c>
      <c r="B67" s="467"/>
      <c r="C67" s="467"/>
      <c r="D67" s="467"/>
      <c r="E67" s="467"/>
      <c r="F67" s="467"/>
      <c r="G67" s="467"/>
      <c r="H67" s="467"/>
    </row>
    <row r="68" spans="1:8" ht="12.75">
      <c r="A68" s="468" t="s">
        <v>101</v>
      </c>
      <c r="B68" s="467"/>
      <c r="C68" s="467"/>
      <c r="D68" s="467"/>
      <c r="E68" s="467"/>
      <c r="F68" s="467"/>
      <c r="G68" s="467"/>
      <c r="H68" s="467"/>
    </row>
    <row r="69" spans="1:8" ht="12.75">
      <c r="A69" s="467" t="s">
        <v>102</v>
      </c>
      <c r="B69" s="467"/>
      <c r="C69" s="467"/>
      <c r="D69" s="467"/>
      <c r="E69" s="467"/>
      <c r="F69" s="467"/>
      <c r="G69" s="467"/>
      <c r="H69" s="467"/>
    </row>
    <row r="70" spans="1:8" ht="12.75">
      <c r="A70" s="467" t="s">
        <v>103</v>
      </c>
      <c r="B70" s="467"/>
      <c r="C70" s="467"/>
      <c r="D70" s="467"/>
      <c r="E70" s="467"/>
      <c r="F70" s="467"/>
      <c r="G70" s="467"/>
      <c r="H70" s="467"/>
    </row>
    <row r="71" spans="1:8" ht="12.75">
      <c r="A71" s="471" t="s">
        <v>104</v>
      </c>
      <c r="B71" s="471"/>
      <c r="C71" s="471"/>
      <c r="D71" s="471"/>
      <c r="E71" s="471"/>
      <c r="F71" s="471"/>
      <c r="G71" s="471"/>
      <c r="H71" s="471"/>
    </row>
    <row r="72" spans="1:8" ht="12.75">
      <c r="A72" s="471" t="s">
        <v>105</v>
      </c>
      <c r="B72" s="471"/>
      <c r="C72" s="471"/>
      <c r="D72" s="471"/>
      <c r="E72" s="471"/>
      <c r="F72" s="471"/>
      <c r="G72" s="471"/>
      <c r="H72" s="471"/>
    </row>
    <row r="73" spans="1:8" ht="12.75">
      <c r="A73" s="471" t="s">
        <v>106</v>
      </c>
      <c r="B73" s="471"/>
      <c r="C73" s="471"/>
      <c r="D73" s="471"/>
      <c r="E73" s="471"/>
      <c r="F73" s="471"/>
      <c r="G73" s="471"/>
      <c r="H73" s="471"/>
    </row>
    <row r="74" spans="1:8" ht="25.5" customHeight="1">
      <c r="A74" s="467" t="s">
        <v>107</v>
      </c>
      <c r="B74" s="467"/>
      <c r="C74" s="467"/>
      <c r="D74" s="467"/>
      <c r="E74" s="467"/>
      <c r="F74" s="467"/>
      <c r="G74" s="467"/>
      <c r="H74" s="467"/>
    </row>
    <row r="75" spans="1:8" ht="12.75">
      <c r="A75" s="467" t="s">
        <v>108</v>
      </c>
      <c r="B75" s="467"/>
      <c r="C75" s="467"/>
      <c r="D75" s="467"/>
      <c r="E75" s="467"/>
      <c r="F75" s="467"/>
      <c r="G75" s="467"/>
      <c r="H75" s="467"/>
    </row>
    <row r="76" spans="1:8" ht="12.75">
      <c r="A76" s="467" t="s">
        <v>109</v>
      </c>
      <c r="B76" s="467"/>
      <c r="C76" s="467"/>
      <c r="D76" s="467"/>
      <c r="E76" s="467"/>
      <c r="F76" s="467"/>
      <c r="G76" s="467"/>
      <c r="H76" s="467"/>
    </row>
    <row r="77" spans="1:8" ht="12.75">
      <c r="A77" s="467" t="s">
        <v>110</v>
      </c>
      <c r="B77" s="467"/>
      <c r="C77" s="467"/>
      <c r="D77" s="467"/>
      <c r="E77" s="467"/>
      <c r="F77" s="467"/>
      <c r="G77" s="467"/>
      <c r="H77" s="467"/>
    </row>
    <row r="78" spans="1:8" ht="39" customHeight="1">
      <c r="A78" s="467" t="s">
        <v>111</v>
      </c>
      <c r="B78" s="467"/>
      <c r="C78" s="467"/>
      <c r="D78" s="467"/>
      <c r="E78" s="467"/>
      <c r="F78" s="467"/>
      <c r="G78" s="467"/>
      <c r="H78" s="467"/>
    </row>
    <row r="79" spans="1:8" ht="12.75">
      <c r="A79" s="467" t="s">
        <v>112</v>
      </c>
      <c r="B79" s="467"/>
      <c r="C79" s="467"/>
      <c r="D79" s="467"/>
      <c r="E79" s="467"/>
      <c r="F79" s="467"/>
      <c r="G79" s="467"/>
      <c r="H79" s="467"/>
    </row>
    <row r="80" spans="1:8" ht="26.25" customHeight="1">
      <c r="A80" s="467" t="s">
        <v>113</v>
      </c>
      <c r="B80" s="467"/>
      <c r="C80" s="467"/>
      <c r="D80" s="467"/>
      <c r="E80" s="467"/>
      <c r="F80" s="467"/>
      <c r="G80" s="467"/>
      <c r="H80" s="467"/>
    </row>
    <row r="81" spans="1:8" ht="12.75">
      <c r="A81" s="467" t="s">
        <v>114</v>
      </c>
      <c r="B81" s="467"/>
      <c r="C81" s="467"/>
      <c r="D81" s="467"/>
      <c r="E81" s="467"/>
      <c r="F81" s="467"/>
      <c r="G81" s="467"/>
      <c r="H81" s="467"/>
    </row>
    <row r="82" spans="1:8" ht="12.75">
      <c r="A82" s="467" t="s">
        <v>115</v>
      </c>
      <c r="B82" s="467"/>
      <c r="C82" s="467"/>
      <c r="D82" s="467"/>
      <c r="E82" s="467"/>
      <c r="F82" s="467"/>
      <c r="G82" s="467"/>
      <c r="H82" s="467"/>
    </row>
    <row r="83" spans="1:8" ht="12.75">
      <c r="A83" s="467" t="s">
        <v>116</v>
      </c>
      <c r="B83" s="467"/>
      <c r="C83" s="467"/>
      <c r="D83" s="467"/>
      <c r="E83" s="467"/>
      <c r="F83" s="467"/>
      <c r="G83" s="467"/>
      <c r="H83" s="467"/>
    </row>
    <row r="84" spans="1:8" ht="12.75">
      <c r="A84" s="467" t="s">
        <v>117</v>
      </c>
      <c r="B84" s="467"/>
      <c r="C84" s="467"/>
      <c r="D84" s="467"/>
      <c r="E84" s="467"/>
      <c r="F84" s="467"/>
      <c r="G84" s="467"/>
      <c r="H84" s="467"/>
    </row>
    <row r="85" spans="1:8" ht="12.75">
      <c r="A85" s="467" t="s">
        <v>118</v>
      </c>
      <c r="B85" s="467"/>
      <c r="C85" s="467"/>
      <c r="D85" s="467"/>
      <c r="E85" s="467"/>
      <c r="F85" s="467"/>
      <c r="G85" s="467"/>
      <c r="H85" s="467"/>
    </row>
    <row r="86" spans="1:8" ht="12.75">
      <c r="A86" s="467" t="s">
        <v>119</v>
      </c>
      <c r="B86" s="467"/>
      <c r="C86" s="467"/>
      <c r="D86" s="467"/>
      <c r="E86" s="467"/>
      <c r="F86" s="467"/>
      <c r="G86" s="467"/>
      <c r="H86" s="467"/>
    </row>
    <row r="87" spans="1:8" ht="12.75">
      <c r="A87" s="467" t="s">
        <v>120</v>
      </c>
      <c r="B87" s="467"/>
      <c r="C87" s="467"/>
      <c r="D87" s="467"/>
      <c r="E87" s="467"/>
      <c r="F87" s="467"/>
      <c r="G87" s="467"/>
      <c r="H87" s="467"/>
    </row>
    <row r="88" spans="1:8" ht="12.75">
      <c r="A88" s="467" t="s">
        <v>121</v>
      </c>
      <c r="B88" s="467"/>
      <c r="C88" s="467"/>
      <c r="D88" s="467"/>
      <c r="E88" s="467"/>
      <c r="F88" s="467"/>
      <c r="G88" s="467"/>
      <c r="H88" s="467"/>
    </row>
    <row r="89" spans="1:8" ht="12.75">
      <c r="A89" s="467" t="s">
        <v>122</v>
      </c>
      <c r="B89" s="467"/>
      <c r="C89" s="467"/>
      <c r="D89" s="467"/>
      <c r="E89" s="467"/>
      <c r="F89" s="467"/>
      <c r="G89" s="467"/>
      <c r="H89" s="467"/>
    </row>
    <row r="90" spans="1:8" ht="24.75" customHeight="1">
      <c r="A90" s="467" t="s">
        <v>123</v>
      </c>
      <c r="B90" s="467"/>
      <c r="C90" s="467"/>
      <c r="D90" s="467"/>
      <c r="E90" s="467"/>
      <c r="F90" s="467"/>
      <c r="G90" s="467"/>
      <c r="H90" s="467"/>
    </row>
    <row r="91" spans="1:8" ht="12.75">
      <c r="A91" s="473" t="s">
        <v>124</v>
      </c>
      <c r="B91" s="473"/>
      <c r="C91" s="473"/>
      <c r="D91" s="473"/>
      <c r="E91" s="473"/>
      <c r="F91" s="473"/>
      <c r="G91" s="473"/>
      <c r="H91" s="473"/>
    </row>
    <row r="92" spans="1:8" ht="12.75">
      <c r="A92" s="473" t="s">
        <v>125</v>
      </c>
      <c r="B92" s="473"/>
      <c r="C92" s="473"/>
      <c r="D92" s="473"/>
      <c r="E92" s="473"/>
      <c r="F92" s="473"/>
      <c r="G92" s="473"/>
      <c r="H92" s="473"/>
    </row>
    <row r="93" spans="1:8" ht="12.75">
      <c r="A93" s="467" t="s">
        <v>126</v>
      </c>
      <c r="B93" s="467"/>
      <c r="C93" s="467"/>
      <c r="D93" s="467"/>
      <c r="E93" s="467"/>
      <c r="F93" s="467"/>
      <c r="G93" s="467"/>
      <c r="H93" s="467"/>
    </row>
    <row r="94" spans="1:8" ht="25.5" customHeight="1">
      <c r="A94" s="467" t="s">
        <v>127</v>
      </c>
      <c r="B94" s="467"/>
      <c r="C94" s="467"/>
      <c r="D94" s="467"/>
      <c r="E94" s="467"/>
      <c r="F94" s="467"/>
      <c r="G94" s="467"/>
      <c r="H94" s="467"/>
    </row>
    <row r="95" spans="1:8" ht="12.75">
      <c r="A95" s="473" t="s">
        <v>128</v>
      </c>
      <c r="B95" s="473"/>
      <c r="C95" s="473"/>
      <c r="D95" s="473"/>
      <c r="E95" s="473"/>
      <c r="F95" s="473"/>
      <c r="G95" s="473"/>
      <c r="H95" s="473"/>
    </row>
    <row r="96" spans="1:8" ht="12.75">
      <c r="A96" s="467" t="s">
        <v>129</v>
      </c>
      <c r="B96" s="467"/>
      <c r="C96" s="467"/>
      <c r="D96" s="467"/>
      <c r="E96" s="467"/>
      <c r="F96" s="467"/>
      <c r="G96" s="467"/>
      <c r="H96" s="467"/>
    </row>
    <row r="97" spans="1:8" ht="12.75">
      <c r="A97" s="467" t="s">
        <v>130</v>
      </c>
      <c r="B97" s="467"/>
      <c r="C97" s="467"/>
      <c r="D97" s="467"/>
      <c r="E97" s="467"/>
      <c r="F97" s="467"/>
      <c r="G97" s="467"/>
      <c r="H97" s="467"/>
    </row>
    <row r="98" spans="1:8" ht="12.75">
      <c r="A98" s="467" t="s">
        <v>131</v>
      </c>
      <c r="B98" s="467"/>
      <c r="C98" s="467"/>
      <c r="D98" s="467"/>
      <c r="E98" s="467"/>
      <c r="F98" s="467"/>
      <c r="G98" s="467"/>
      <c r="H98" s="467"/>
    </row>
    <row r="99" spans="1:8" ht="25.5" customHeight="1">
      <c r="A99" s="467" t="s">
        <v>132</v>
      </c>
      <c r="B99" s="467"/>
      <c r="C99" s="467"/>
      <c r="D99" s="467"/>
      <c r="E99" s="467"/>
      <c r="F99" s="467"/>
      <c r="G99" s="467"/>
      <c r="H99" s="467"/>
    </row>
    <row r="100" spans="1:8" ht="12.75">
      <c r="A100" s="467" t="s">
        <v>133</v>
      </c>
      <c r="B100" s="467"/>
      <c r="C100" s="467"/>
      <c r="D100" s="467"/>
      <c r="E100" s="467"/>
      <c r="F100" s="467"/>
      <c r="G100" s="467"/>
      <c r="H100" s="467"/>
    </row>
    <row r="101" spans="1:8" ht="12.75">
      <c r="A101" s="467" t="s">
        <v>134</v>
      </c>
      <c r="B101" s="467"/>
      <c r="C101" s="467"/>
      <c r="D101" s="467"/>
      <c r="E101" s="467"/>
      <c r="F101" s="467"/>
      <c r="G101" s="467"/>
      <c r="H101" s="467"/>
    </row>
    <row r="102" spans="1:8" ht="12.75">
      <c r="A102" s="471" t="s">
        <v>135</v>
      </c>
      <c r="B102" s="471"/>
      <c r="C102" s="471"/>
      <c r="D102" s="471"/>
      <c r="E102" s="471"/>
      <c r="F102" s="471"/>
      <c r="G102" s="471"/>
      <c r="H102" s="471"/>
    </row>
    <row r="103" spans="1:8" ht="12.75">
      <c r="A103" s="471" t="s">
        <v>136</v>
      </c>
      <c r="B103" s="471"/>
      <c r="C103" s="471"/>
      <c r="D103" s="471"/>
      <c r="E103" s="471"/>
      <c r="F103" s="471"/>
      <c r="G103" s="471"/>
      <c r="H103" s="471"/>
    </row>
    <row r="104" spans="1:8" ht="12.75">
      <c r="A104" s="471" t="s">
        <v>137</v>
      </c>
      <c r="B104" s="471"/>
      <c r="C104" s="471"/>
      <c r="D104" s="471"/>
      <c r="E104" s="471"/>
      <c r="F104" s="471"/>
      <c r="G104" s="471"/>
      <c r="H104" s="471"/>
    </row>
    <row r="105" spans="1:8" ht="26.25" customHeight="1">
      <c r="A105" s="472" t="s">
        <v>138</v>
      </c>
      <c r="B105" s="472"/>
      <c r="C105" s="472"/>
      <c r="D105" s="472"/>
      <c r="E105" s="472"/>
      <c r="F105" s="472"/>
      <c r="G105" s="472"/>
      <c r="H105" s="472"/>
    </row>
    <row r="106" spans="1:8" ht="26.25" customHeight="1">
      <c r="A106" s="472" t="s">
        <v>139</v>
      </c>
      <c r="B106" s="472"/>
      <c r="C106" s="472"/>
      <c r="D106" s="472"/>
      <c r="E106" s="472"/>
      <c r="F106" s="472"/>
      <c r="G106" s="472"/>
      <c r="H106" s="472"/>
    </row>
    <row r="107" spans="1:8" ht="12.75">
      <c r="A107" s="467" t="s">
        <v>140</v>
      </c>
      <c r="B107" s="467"/>
      <c r="C107" s="467"/>
      <c r="D107" s="467"/>
      <c r="E107" s="467"/>
      <c r="F107" s="467"/>
      <c r="G107" s="467"/>
      <c r="H107" s="467"/>
    </row>
    <row r="108" spans="1:8" ht="12.75">
      <c r="A108" s="467" t="s">
        <v>366</v>
      </c>
      <c r="B108" s="467"/>
      <c r="C108" s="467"/>
      <c r="D108" s="467"/>
      <c r="E108" s="467"/>
      <c r="F108" s="467"/>
      <c r="G108" s="467"/>
      <c r="H108" s="467"/>
    </row>
    <row r="109" spans="1:8" ht="25.5" customHeight="1">
      <c r="A109" s="467" t="s">
        <v>141</v>
      </c>
      <c r="B109" s="467"/>
      <c r="C109" s="467"/>
      <c r="D109" s="467"/>
      <c r="E109" s="467"/>
      <c r="F109" s="467"/>
      <c r="G109" s="467"/>
      <c r="H109" s="467"/>
    </row>
    <row r="110" spans="1:8" ht="14.25" customHeight="1">
      <c r="A110" s="468" t="s">
        <v>142</v>
      </c>
      <c r="B110" s="469"/>
      <c r="C110" s="469"/>
      <c r="D110" s="469"/>
      <c r="E110" s="469"/>
      <c r="F110" s="469"/>
      <c r="G110" s="469"/>
      <c r="H110" s="469"/>
    </row>
    <row r="111" spans="1:8" ht="12.75">
      <c r="A111" s="467" t="s">
        <v>143</v>
      </c>
      <c r="B111" s="467"/>
      <c r="C111" s="467"/>
      <c r="D111" s="467"/>
      <c r="E111" s="467"/>
      <c r="F111" s="467"/>
      <c r="G111" s="467"/>
      <c r="H111" s="467"/>
    </row>
    <row r="112" spans="1:8" ht="12.75">
      <c r="A112" s="467" t="s">
        <v>144</v>
      </c>
      <c r="B112" s="467"/>
      <c r="C112" s="467"/>
      <c r="D112" s="467"/>
      <c r="E112" s="467"/>
      <c r="F112" s="467"/>
      <c r="G112" s="467"/>
      <c r="H112" s="467"/>
    </row>
    <row r="113" spans="1:8" ht="5.25" customHeight="1">
      <c r="A113" s="110"/>
      <c r="B113" s="110"/>
      <c r="C113" s="110"/>
      <c r="D113" s="110"/>
      <c r="E113" s="110"/>
      <c r="F113" s="110"/>
      <c r="G113" s="110"/>
      <c r="H113" s="110"/>
    </row>
    <row r="114" spans="1:8" ht="40.5" customHeight="1">
      <c r="A114" s="470" t="s">
        <v>87</v>
      </c>
      <c r="B114" s="470"/>
      <c r="C114" s="470"/>
      <c r="D114" s="470"/>
      <c r="E114" s="470"/>
      <c r="F114" s="470"/>
      <c r="G114" s="470"/>
      <c r="H114" s="470"/>
    </row>
  </sheetData>
  <sheetProtection password="CC4B" sheet="1"/>
  <mergeCells count="85">
    <mergeCell ref="A2:H2"/>
    <mergeCell ref="A4:H4"/>
    <mergeCell ref="A6:H6"/>
    <mergeCell ref="A8:H8"/>
    <mergeCell ref="A10:H10"/>
    <mergeCell ref="A12:H12"/>
    <mergeCell ref="A14:H14"/>
    <mergeCell ref="A15:H15"/>
    <mergeCell ref="A17:H17"/>
    <mergeCell ref="A19:H19"/>
    <mergeCell ref="A21:H21"/>
    <mergeCell ref="A23:H23"/>
    <mergeCell ref="A25:H25"/>
    <mergeCell ref="A27:H27"/>
    <mergeCell ref="A29:H29"/>
    <mergeCell ref="A31:H31"/>
    <mergeCell ref="A33:H33"/>
    <mergeCell ref="A35:H35"/>
    <mergeCell ref="A37:H37"/>
    <mergeCell ref="A39:H39"/>
    <mergeCell ref="A41:H41"/>
    <mergeCell ref="A43:H43"/>
    <mergeCell ref="A44:H44"/>
    <mergeCell ref="A45:H45"/>
    <mergeCell ref="A46:H46"/>
    <mergeCell ref="A47:H47"/>
    <mergeCell ref="A49:H49"/>
    <mergeCell ref="A51:H51"/>
    <mergeCell ref="A53:H53"/>
    <mergeCell ref="A55:H55"/>
    <mergeCell ref="A59:H59"/>
    <mergeCell ref="A60:H60"/>
    <mergeCell ref="A61:H61"/>
    <mergeCell ref="A62:H62"/>
    <mergeCell ref="A63:H63"/>
    <mergeCell ref="A64:H64"/>
    <mergeCell ref="A65:H65"/>
    <mergeCell ref="A66:H66"/>
    <mergeCell ref="A67:H67"/>
    <mergeCell ref="A68:H68"/>
    <mergeCell ref="A69:H69"/>
    <mergeCell ref="A70:H70"/>
    <mergeCell ref="A71:H71"/>
    <mergeCell ref="A72:H72"/>
    <mergeCell ref="A73:H73"/>
    <mergeCell ref="A74:H74"/>
    <mergeCell ref="A75:H75"/>
    <mergeCell ref="A76:H76"/>
    <mergeCell ref="A77:H77"/>
    <mergeCell ref="A78:H78"/>
    <mergeCell ref="A79:H79"/>
    <mergeCell ref="A80:H80"/>
    <mergeCell ref="A81:H81"/>
    <mergeCell ref="A82:H82"/>
    <mergeCell ref="A83:H83"/>
    <mergeCell ref="A84:H84"/>
    <mergeCell ref="A85:H85"/>
    <mergeCell ref="A86:H86"/>
    <mergeCell ref="A87:H87"/>
    <mergeCell ref="A88:H88"/>
    <mergeCell ref="A89:H89"/>
    <mergeCell ref="A90:H90"/>
    <mergeCell ref="A91:H91"/>
    <mergeCell ref="A92:H92"/>
    <mergeCell ref="A93:H93"/>
    <mergeCell ref="A94:H94"/>
    <mergeCell ref="A95:H95"/>
    <mergeCell ref="A96:H96"/>
    <mergeCell ref="A97:H97"/>
    <mergeCell ref="A98:H98"/>
    <mergeCell ref="A99:H99"/>
    <mergeCell ref="A100:H100"/>
    <mergeCell ref="A101:H101"/>
    <mergeCell ref="A102:H102"/>
    <mergeCell ref="A103:H103"/>
    <mergeCell ref="A104:H104"/>
    <mergeCell ref="A105:H105"/>
    <mergeCell ref="A106:H106"/>
    <mergeCell ref="A107:H107"/>
    <mergeCell ref="A109:H109"/>
    <mergeCell ref="A110:H110"/>
    <mergeCell ref="A111:H111"/>
    <mergeCell ref="A112:H112"/>
    <mergeCell ref="A114:H114"/>
    <mergeCell ref="A108:H108"/>
  </mergeCells>
  <printOptions/>
  <pageMargins left="0.7480314960629921" right="0.7480314960629921" top="0.984251968503937" bottom="0.984251968503937" header="0.5118110236220472" footer="0.5118110236220472"/>
  <pageSetup firstPageNumber="2" useFirstPageNumber="1" horizontalDpi="600" verticalDpi="600" orientation="portrait" paperSize="9" scale="95" r:id="rId1"/>
  <headerFooter alignWithMargins="0">
    <oddHeader>&amp;L&amp;"Times New Roman,Regular"&amp;7
D &amp;&amp; Z doo&amp;R&amp;"Times New Roman,Regular"&amp;7
ZOP: KO-2002
</oddHeader>
    <oddFooter>&amp;L&amp;"Times New Roman,Regular"&amp;7investitor:  GRAD ZADAR, Narodni trg 1, 23000 Zadar
građevina:  REKONSTRUKCIJA DIJELA ULICE KREŠIMIROVA OBALA- 1.-4. faza
mjesto i datum: Zadar, travanj 2023.&amp;R&amp;"Times New Roman,Regular"&amp;7
str. &amp;P</oddFooter>
  </headerFooter>
  <rowBreaks count="1" manualBreakCount="1">
    <brk id="56" max="7" man="1"/>
  </rowBreaks>
</worksheet>
</file>

<file path=xl/worksheets/sheet3.xml><?xml version="1.0" encoding="utf-8"?>
<worksheet xmlns="http://schemas.openxmlformats.org/spreadsheetml/2006/main" xmlns:r="http://schemas.openxmlformats.org/officeDocument/2006/relationships">
  <dimension ref="A1:M177"/>
  <sheetViews>
    <sheetView showZeros="0" view="pageBreakPreview" zoomScaleSheetLayoutView="100" zoomScalePageLayoutView="85" workbookViewId="0" topLeftCell="A148">
      <selection activeCell="C173" sqref="C173"/>
    </sheetView>
  </sheetViews>
  <sheetFormatPr defaultColWidth="9.140625" defaultRowHeight="12.75"/>
  <cols>
    <col min="1" max="1" width="2.57421875" style="7" customWidth="1"/>
    <col min="2" max="2" width="3.421875" style="1" bestFit="1" customWidth="1"/>
    <col min="3" max="3" width="45.8515625" style="2" customWidth="1"/>
    <col min="4" max="4" width="8.140625" style="3" bestFit="1" customWidth="1"/>
    <col min="5" max="5" width="8.8515625" style="4" bestFit="1" customWidth="1"/>
    <col min="6" max="6" width="11.57421875" style="5" bestFit="1" customWidth="1"/>
    <col min="7" max="7" width="16.140625" style="6" bestFit="1" customWidth="1"/>
    <col min="8" max="8" width="14.140625" style="7" customWidth="1"/>
    <col min="9" max="9" width="14.140625" style="7" bestFit="1" customWidth="1"/>
    <col min="10" max="10" width="20.28125" style="7" customWidth="1"/>
    <col min="11" max="12" width="9.140625" style="7" customWidth="1"/>
    <col min="13" max="13" width="57.140625" style="7" customWidth="1"/>
    <col min="14" max="16384" width="9.140625" style="7" customWidth="1"/>
  </cols>
  <sheetData>
    <row r="1" spans="1:7" ht="26.25">
      <c r="A1" s="482" t="s">
        <v>362</v>
      </c>
      <c r="B1" s="482"/>
      <c r="C1" s="259" t="s">
        <v>363</v>
      </c>
      <c r="D1" s="259" t="s">
        <v>364</v>
      </c>
      <c r="E1" s="260" t="s">
        <v>365</v>
      </c>
      <c r="F1" s="261" t="s">
        <v>420</v>
      </c>
      <c r="G1" s="262" t="s">
        <v>421</v>
      </c>
    </row>
    <row r="2" spans="1:7" ht="15">
      <c r="A2" s="458">
        <v>1</v>
      </c>
      <c r="B2" s="124" t="s">
        <v>146</v>
      </c>
      <c r="C2" s="125" t="s">
        <v>264</v>
      </c>
      <c r="D2" s="126"/>
      <c r="E2" s="127"/>
      <c r="F2" s="128"/>
      <c r="G2" s="129"/>
    </row>
    <row r="3" spans="1:7" ht="15">
      <c r="A3" s="124"/>
      <c r="B3" s="124"/>
      <c r="C3" s="130"/>
      <c r="D3" s="126"/>
      <c r="E3" s="127"/>
      <c r="F3" s="128"/>
      <c r="G3" s="129"/>
    </row>
    <row r="4" spans="1:7" ht="123.75">
      <c r="A4" s="124"/>
      <c r="B4" s="124"/>
      <c r="C4" s="131" t="s">
        <v>15</v>
      </c>
      <c r="D4" s="126"/>
      <c r="E4" s="127"/>
      <c r="G4" s="128"/>
    </row>
    <row r="5" spans="1:7" s="12" customFormat="1" ht="13.5">
      <c r="A5" s="132"/>
      <c r="B5" s="132"/>
      <c r="C5" s="133"/>
      <c r="D5" s="126"/>
      <c r="E5" s="127"/>
      <c r="F5" s="128"/>
      <c r="G5" s="129"/>
    </row>
    <row r="6" spans="1:7" s="12" customFormat="1" ht="13.5">
      <c r="A6" s="132">
        <v>1</v>
      </c>
      <c r="B6" s="132"/>
      <c r="C6" s="134" t="s">
        <v>3</v>
      </c>
      <c r="D6" s="135"/>
      <c r="E6" s="136"/>
      <c r="F6" s="137"/>
      <c r="G6" s="138"/>
    </row>
    <row r="7" spans="1:13" s="13" customFormat="1" ht="13.5">
      <c r="A7" s="132"/>
      <c r="B7" s="132"/>
      <c r="C7" s="134"/>
      <c r="D7" s="135"/>
      <c r="E7" s="139"/>
      <c r="F7" s="140"/>
      <c r="G7" s="141"/>
      <c r="M7" s="20"/>
    </row>
    <row r="8" spans="1:13" s="13" customFormat="1" ht="179.25">
      <c r="A8" s="142">
        <v>1</v>
      </c>
      <c r="B8" s="142">
        <v>1</v>
      </c>
      <c r="C8" s="22" t="s">
        <v>17</v>
      </c>
      <c r="D8" s="126" t="s">
        <v>12</v>
      </c>
      <c r="E8" s="127">
        <v>320</v>
      </c>
      <c r="F8" s="417"/>
      <c r="G8" s="395">
        <f>E8*F8</f>
        <v>0</v>
      </c>
      <c r="M8" s="20"/>
    </row>
    <row r="9" spans="1:13" s="13" customFormat="1" ht="13.5">
      <c r="A9" s="142"/>
      <c r="B9" s="142"/>
      <c r="C9" s="35"/>
      <c r="F9" s="417"/>
      <c r="G9" s="396"/>
      <c r="M9" s="20"/>
    </row>
    <row r="10" spans="1:13" s="13" customFormat="1" ht="123.75">
      <c r="A10" s="142">
        <v>1</v>
      </c>
      <c r="B10" s="142">
        <v>2</v>
      </c>
      <c r="C10" s="131" t="s">
        <v>265</v>
      </c>
      <c r="D10" s="126" t="s">
        <v>11</v>
      </c>
      <c r="E10" s="127">
        <v>375</v>
      </c>
      <c r="F10" s="417"/>
      <c r="G10" s="395">
        <f>E10*F10</f>
        <v>0</v>
      </c>
      <c r="M10" s="20"/>
    </row>
    <row r="11" spans="1:13" s="13" customFormat="1" ht="13.5">
      <c r="A11" s="142"/>
      <c r="B11" s="142"/>
      <c r="C11" s="131"/>
      <c r="D11" s="126"/>
      <c r="E11" s="127"/>
      <c r="F11" s="417"/>
      <c r="G11" s="395"/>
      <c r="M11" s="20"/>
    </row>
    <row r="12" spans="1:13" s="13" customFormat="1" ht="123.75">
      <c r="A12" s="142">
        <v>1</v>
      </c>
      <c r="B12" s="142">
        <v>3</v>
      </c>
      <c r="C12" s="131" t="s">
        <v>266</v>
      </c>
      <c r="D12" s="145" t="s">
        <v>2</v>
      </c>
      <c r="E12" s="239">
        <v>12</v>
      </c>
      <c r="F12" s="417"/>
      <c r="G12" s="395">
        <f>E12*F12</f>
        <v>0</v>
      </c>
      <c r="M12" s="20"/>
    </row>
    <row r="13" spans="1:7" s="14" customFormat="1" ht="13.5">
      <c r="A13" s="142"/>
      <c r="B13" s="142"/>
      <c r="C13" s="35"/>
      <c r="D13" s="13"/>
      <c r="E13" s="13"/>
      <c r="F13" s="417"/>
      <c r="G13" s="396"/>
    </row>
    <row r="14" spans="1:10" s="14" customFormat="1" ht="72">
      <c r="A14" s="142">
        <v>1</v>
      </c>
      <c r="B14" s="142">
        <v>4</v>
      </c>
      <c r="C14" s="131" t="s">
        <v>314</v>
      </c>
      <c r="D14" s="126" t="s">
        <v>12</v>
      </c>
      <c r="E14" s="127">
        <v>60</v>
      </c>
      <c r="F14" s="417"/>
      <c r="G14" s="395">
        <f>E14*F14</f>
        <v>0</v>
      </c>
      <c r="J14" s="29"/>
    </row>
    <row r="15" spans="1:7" s="34" customFormat="1" ht="13.5">
      <c r="A15" s="142"/>
      <c r="B15" s="142"/>
      <c r="C15" s="35"/>
      <c r="D15" s="126"/>
      <c r="E15" s="127"/>
      <c r="F15" s="417"/>
      <c r="G15" s="395"/>
    </row>
    <row r="16" spans="1:8" s="34" customFormat="1" ht="96">
      <c r="A16" s="142">
        <v>1</v>
      </c>
      <c r="B16" s="142">
        <v>5</v>
      </c>
      <c r="C16" s="22" t="s">
        <v>312</v>
      </c>
      <c r="D16" s="126"/>
      <c r="E16" s="127"/>
      <c r="F16" s="417"/>
      <c r="G16" s="395"/>
      <c r="H16" s="225"/>
    </row>
    <row r="17" spans="1:7" s="34" customFormat="1" ht="27">
      <c r="A17" s="143"/>
      <c r="B17" s="143"/>
      <c r="C17" s="146" t="s">
        <v>25</v>
      </c>
      <c r="D17" s="147" t="s">
        <v>24</v>
      </c>
      <c r="E17" s="233">
        <v>655</v>
      </c>
      <c r="F17" s="417"/>
      <c r="G17" s="397">
        <f>E17*F17</f>
        <v>0</v>
      </c>
    </row>
    <row r="18" spans="1:7" s="34" customFormat="1" ht="41.25">
      <c r="A18" s="143"/>
      <c r="B18" s="143"/>
      <c r="C18" s="35" t="s">
        <v>313</v>
      </c>
      <c r="D18" s="126" t="s">
        <v>11</v>
      </c>
      <c r="E18" s="127">
        <v>2447</v>
      </c>
      <c r="F18" s="417"/>
      <c r="G18" s="395">
        <f>E18*F18</f>
        <v>0</v>
      </c>
    </row>
    <row r="19" spans="1:7" s="34" customFormat="1" ht="27">
      <c r="A19" s="143"/>
      <c r="B19" s="143"/>
      <c r="C19" s="35" t="s">
        <v>270</v>
      </c>
      <c r="D19" s="147" t="s">
        <v>24</v>
      </c>
      <c r="E19" s="127">
        <v>322</v>
      </c>
      <c r="F19" s="417"/>
      <c r="G19" s="395">
        <f>E19*F19</f>
        <v>0</v>
      </c>
    </row>
    <row r="20" spans="1:7" s="34" customFormat="1" ht="16.5">
      <c r="A20" s="143"/>
      <c r="B20" s="143"/>
      <c r="C20" s="35" t="s">
        <v>271</v>
      </c>
      <c r="D20" s="147" t="s">
        <v>24</v>
      </c>
      <c r="E20" s="127">
        <f>136+105</f>
        <v>241</v>
      </c>
      <c r="F20" s="417"/>
      <c r="G20" s="395">
        <f>E20*F20</f>
        <v>0</v>
      </c>
    </row>
    <row r="21" spans="1:7" s="34" customFormat="1" ht="27">
      <c r="A21" s="143"/>
      <c r="B21" s="143"/>
      <c r="C21" s="35" t="s">
        <v>261</v>
      </c>
      <c r="D21" s="147" t="s">
        <v>27</v>
      </c>
      <c r="E21" s="152">
        <f>11+24</f>
        <v>35</v>
      </c>
      <c r="F21" s="417"/>
      <c r="G21" s="398">
        <f>E21*F21</f>
        <v>0</v>
      </c>
    </row>
    <row r="22" spans="1:7" s="34" customFormat="1" ht="13.5">
      <c r="A22" s="143"/>
      <c r="B22" s="143"/>
      <c r="C22" s="232"/>
      <c r="D22" s="126"/>
      <c r="E22" s="127"/>
      <c r="F22" s="417"/>
      <c r="G22" s="395"/>
    </row>
    <row r="23" spans="1:7" s="34" customFormat="1" ht="82.5">
      <c r="A23" s="148">
        <v>1</v>
      </c>
      <c r="B23" s="148">
        <v>6</v>
      </c>
      <c r="C23" s="22" t="s">
        <v>315</v>
      </c>
      <c r="D23" s="126"/>
      <c r="E23" s="127"/>
      <c r="F23" s="417"/>
      <c r="G23" s="395"/>
    </row>
    <row r="24" spans="1:7" s="34" customFormat="1" ht="13.5">
      <c r="A24" s="148"/>
      <c r="B24" s="148"/>
      <c r="C24" s="237" t="s">
        <v>316</v>
      </c>
      <c r="D24" s="126" t="s">
        <v>2</v>
      </c>
      <c r="E24" s="249">
        <v>6</v>
      </c>
      <c r="F24" s="417"/>
      <c r="G24" s="395">
        <f aca="true" t="shared" si="0" ref="G24:G29">E24*F24</f>
        <v>0</v>
      </c>
    </row>
    <row r="25" spans="1:7" s="34" customFormat="1" ht="13.5">
      <c r="A25" s="148"/>
      <c r="B25" s="148"/>
      <c r="C25" s="237" t="s">
        <v>242</v>
      </c>
      <c r="D25" s="126" t="s">
        <v>2</v>
      </c>
      <c r="E25" s="249">
        <v>2</v>
      </c>
      <c r="F25" s="417"/>
      <c r="G25" s="395">
        <f t="shared" si="0"/>
        <v>0</v>
      </c>
    </row>
    <row r="26" spans="1:7" s="34" customFormat="1" ht="13.5">
      <c r="A26" s="148"/>
      <c r="B26" s="148"/>
      <c r="C26" s="237" t="s">
        <v>333</v>
      </c>
      <c r="D26" s="126" t="s">
        <v>2</v>
      </c>
      <c r="E26" s="249">
        <v>3</v>
      </c>
      <c r="F26" s="417"/>
      <c r="G26" s="395">
        <f t="shared" si="0"/>
        <v>0</v>
      </c>
    </row>
    <row r="27" spans="1:7" s="34" customFormat="1" ht="13.5">
      <c r="A27" s="148"/>
      <c r="B27" s="148"/>
      <c r="C27" s="237" t="s">
        <v>269</v>
      </c>
      <c r="D27" s="126" t="s">
        <v>2</v>
      </c>
      <c r="E27" s="249">
        <v>3</v>
      </c>
      <c r="F27" s="417"/>
      <c r="G27" s="395">
        <f t="shared" si="0"/>
        <v>0</v>
      </c>
    </row>
    <row r="28" spans="1:7" s="34" customFormat="1" ht="27">
      <c r="A28" s="148"/>
      <c r="B28" s="148"/>
      <c r="C28" s="237" t="s">
        <v>334</v>
      </c>
      <c r="D28" s="126" t="s">
        <v>2</v>
      </c>
      <c r="E28" s="249">
        <v>1</v>
      </c>
      <c r="F28" s="417"/>
      <c r="G28" s="395">
        <f t="shared" si="0"/>
        <v>0</v>
      </c>
    </row>
    <row r="29" spans="1:7" s="34" customFormat="1" ht="27">
      <c r="A29" s="148"/>
      <c r="B29" s="148"/>
      <c r="C29" s="237" t="s">
        <v>335</v>
      </c>
      <c r="D29" s="147" t="s">
        <v>2</v>
      </c>
      <c r="E29" s="250">
        <v>65</v>
      </c>
      <c r="F29" s="417"/>
      <c r="G29" s="398">
        <f t="shared" si="0"/>
        <v>0</v>
      </c>
    </row>
    <row r="30" spans="1:7" s="34" customFormat="1" ht="13.5">
      <c r="A30" s="143"/>
      <c r="B30" s="143"/>
      <c r="C30" s="35"/>
      <c r="D30" s="126"/>
      <c r="E30" s="127"/>
      <c r="F30" s="417"/>
      <c r="G30" s="395"/>
    </row>
    <row r="31" spans="1:7" s="34" customFormat="1" ht="110.25">
      <c r="A31" s="148">
        <v>1</v>
      </c>
      <c r="B31" s="148">
        <v>7</v>
      </c>
      <c r="C31" s="149" t="s">
        <v>23</v>
      </c>
      <c r="D31" s="150"/>
      <c r="E31" s="39"/>
      <c r="F31" s="417"/>
      <c r="G31" s="399"/>
    </row>
    <row r="32" spans="1:7" s="34" customFormat="1" ht="16.5">
      <c r="A32" s="148"/>
      <c r="B32" s="148"/>
      <c r="C32" s="151" t="s">
        <v>246</v>
      </c>
      <c r="D32" s="145" t="s">
        <v>24</v>
      </c>
      <c r="E32" s="152">
        <v>130</v>
      </c>
      <c r="F32" s="417"/>
      <c r="G32" s="398">
        <f>E32*F32</f>
        <v>0</v>
      </c>
    </row>
    <row r="33" spans="1:7" s="34" customFormat="1" ht="16.5">
      <c r="A33" s="153"/>
      <c r="B33" s="154"/>
      <c r="C33" s="155" t="s">
        <v>249</v>
      </c>
      <c r="D33" s="145" t="s">
        <v>24</v>
      </c>
      <c r="E33" s="152">
        <v>490</v>
      </c>
      <c r="F33" s="417"/>
      <c r="G33" s="398">
        <f>E33*F33</f>
        <v>0</v>
      </c>
    </row>
    <row r="34" spans="1:7" s="34" customFormat="1" ht="16.5">
      <c r="A34" s="36"/>
      <c r="B34" s="36"/>
      <c r="C34" s="155" t="s">
        <v>250</v>
      </c>
      <c r="D34" s="145" t="s">
        <v>24</v>
      </c>
      <c r="E34" s="152">
        <v>40</v>
      </c>
      <c r="F34" s="417"/>
      <c r="G34" s="398">
        <f>E34*F34</f>
        <v>0</v>
      </c>
    </row>
    <row r="35" spans="1:13" s="14" customFormat="1" ht="13.5">
      <c r="A35" s="22"/>
      <c r="B35" s="22"/>
      <c r="C35" s="22"/>
      <c r="D35" s="22"/>
      <c r="E35" s="22"/>
      <c r="F35" s="417"/>
      <c r="G35" s="400"/>
      <c r="M35" s="21"/>
    </row>
    <row r="36" spans="1:13" s="14" customFormat="1" ht="96">
      <c r="A36" s="156">
        <v>1</v>
      </c>
      <c r="B36" s="156">
        <v>8</v>
      </c>
      <c r="C36" s="131" t="s">
        <v>263</v>
      </c>
      <c r="D36" s="126" t="s">
        <v>7</v>
      </c>
      <c r="E36" s="157">
        <v>1</v>
      </c>
      <c r="F36" s="417"/>
      <c r="G36" s="395">
        <f>E36*F36</f>
        <v>0</v>
      </c>
      <c r="M36" s="21"/>
    </row>
    <row r="37" spans="1:13" s="14" customFormat="1" ht="13.5">
      <c r="A37" s="156"/>
      <c r="B37" s="156"/>
      <c r="C37" s="238"/>
      <c r="D37" s="126"/>
      <c r="E37" s="157"/>
      <c r="F37" s="417"/>
      <c r="G37" s="395"/>
      <c r="M37" s="21"/>
    </row>
    <row r="38" spans="1:7" ht="69">
      <c r="A38" s="156">
        <v>1</v>
      </c>
      <c r="B38" s="156">
        <v>9</v>
      </c>
      <c r="C38" s="131" t="s">
        <v>262</v>
      </c>
      <c r="D38" s="126" t="s">
        <v>7</v>
      </c>
      <c r="E38" s="157">
        <v>1</v>
      </c>
      <c r="F38" s="417"/>
      <c r="G38" s="395">
        <f>E38*F38</f>
        <v>0</v>
      </c>
    </row>
    <row r="39" spans="1:9" ht="13.5">
      <c r="A39" s="143"/>
      <c r="B39" s="143"/>
      <c r="C39" s="146"/>
      <c r="D39" s="126"/>
      <c r="E39" s="144"/>
      <c r="F39" s="417"/>
      <c r="G39" s="395"/>
      <c r="I39" s="31"/>
    </row>
    <row r="40" spans="1:8" ht="13.5">
      <c r="A40" s="158"/>
      <c r="B40" s="158"/>
      <c r="C40" s="159" t="s">
        <v>9</v>
      </c>
      <c r="D40" s="160"/>
      <c r="E40" s="161"/>
      <c r="F40" s="417"/>
      <c r="G40" s="401">
        <f>SUM(G8:G39)</f>
        <v>0</v>
      </c>
      <c r="H40" s="15"/>
    </row>
    <row r="41" spans="1:7" ht="13.5">
      <c r="A41" s="162"/>
      <c r="B41" s="162"/>
      <c r="C41" s="143"/>
      <c r="D41" s="160"/>
      <c r="E41" s="161"/>
      <c r="F41" s="417"/>
      <c r="G41" s="395"/>
    </row>
    <row r="42" spans="1:7" ht="13.5">
      <c r="A42" s="132">
        <v>2</v>
      </c>
      <c r="B42" s="132"/>
      <c r="C42" s="132" t="s">
        <v>4</v>
      </c>
      <c r="D42" s="135"/>
      <c r="E42" s="163"/>
      <c r="F42" s="417"/>
      <c r="G42" s="402"/>
    </row>
    <row r="43" spans="1:7" ht="13.5">
      <c r="A43" s="132"/>
      <c r="B43" s="132"/>
      <c r="C43" s="142"/>
      <c r="D43" s="135"/>
      <c r="E43" s="163"/>
      <c r="F43" s="417"/>
      <c r="G43" s="402"/>
    </row>
    <row r="44" spans="1:7" ht="110.25">
      <c r="A44" s="148">
        <v>2</v>
      </c>
      <c r="B44" s="148">
        <v>1</v>
      </c>
      <c r="C44" s="22" t="s">
        <v>272</v>
      </c>
      <c r="D44" s="126" t="s">
        <v>10</v>
      </c>
      <c r="E44" s="127">
        <v>70</v>
      </c>
      <c r="F44" s="417"/>
      <c r="G44" s="395">
        <f>E44*F44</f>
        <v>0</v>
      </c>
    </row>
    <row r="45" spans="1:7" ht="13.5">
      <c r="A45" s="132"/>
      <c r="B45" s="132"/>
      <c r="C45" s="142"/>
      <c r="D45" s="135"/>
      <c r="E45" s="163"/>
      <c r="F45" s="417"/>
      <c r="G45" s="402"/>
    </row>
    <row r="46" spans="1:7" ht="192.75">
      <c r="A46" s="142">
        <v>2</v>
      </c>
      <c r="B46" s="142">
        <v>2</v>
      </c>
      <c r="C46" s="131" t="s">
        <v>244</v>
      </c>
      <c r="D46" s="126" t="s">
        <v>10</v>
      </c>
      <c r="E46" s="127">
        <v>635</v>
      </c>
      <c r="F46" s="417"/>
      <c r="G46" s="395">
        <f>E46*F46</f>
        <v>0</v>
      </c>
    </row>
    <row r="47" spans="1:13" ht="13.5">
      <c r="A47" s="142"/>
      <c r="B47" s="142"/>
      <c r="C47" s="35"/>
      <c r="F47" s="417"/>
      <c r="G47" s="395"/>
      <c r="M47" s="21"/>
    </row>
    <row r="48" spans="1:13" ht="192.75">
      <c r="A48" s="142">
        <v>2</v>
      </c>
      <c r="B48" s="142">
        <v>3</v>
      </c>
      <c r="C48" s="131" t="s">
        <v>243</v>
      </c>
      <c r="D48" s="126" t="s">
        <v>10</v>
      </c>
      <c r="E48" s="127">
        <v>1480</v>
      </c>
      <c r="F48" s="417"/>
      <c r="G48" s="395">
        <f>E48*F48</f>
        <v>0</v>
      </c>
      <c r="M48" s="21"/>
    </row>
    <row r="49" spans="1:13" ht="13.5">
      <c r="A49" s="142"/>
      <c r="B49" s="142"/>
      <c r="C49" s="131"/>
      <c r="D49" s="126"/>
      <c r="E49" s="127"/>
      <c r="F49" s="417"/>
      <c r="G49" s="395"/>
      <c r="M49" s="21"/>
    </row>
    <row r="50" spans="1:13" ht="151.5">
      <c r="A50" s="142">
        <v>2</v>
      </c>
      <c r="B50" s="142">
        <v>4</v>
      </c>
      <c r="C50" s="131" t="s">
        <v>267</v>
      </c>
      <c r="D50" s="126"/>
      <c r="E50" s="127"/>
      <c r="F50" s="417"/>
      <c r="G50" s="395"/>
      <c r="M50" s="21"/>
    </row>
    <row r="51" spans="1:13" ht="13.5">
      <c r="A51" s="142"/>
      <c r="B51" s="142"/>
      <c r="C51" s="131" t="s">
        <v>247</v>
      </c>
      <c r="D51" s="126" t="s">
        <v>248</v>
      </c>
      <c r="E51" s="127">
        <v>25</v>
      </c>
      <c r="F51" s="417"/>
      <c r="G51" s="395">
        <f>E51*F51</f>
        <v>0</v>
      </c>
      <c r="M51" s="21"/>
    </row>
    <row r="52" spans="1:7" ht="13.5">
      <c r="A52" s="142"/>
      <c r="B52" s="142"/>
      <c r="C52" s="22"/>
      <c r="D52" s="126"/>
      <c r="E52" s="127"/>
      <c r="F52" s="417">
        <v>0</v>
      </c>
      <c r="G52" s="395"/>
    </row>
    <row r="53" spans="1:7" ht="72">
      <c r="A53" s="165">
        <v>2</v>
      </c>
      <c r="B53" s="165">
        <v>5</v>
      </c>
      <c r="C53" s="166" t="s">
        <v>26</v>
      </c>
      <c r="D53" s="145" t="s">
        <v>27</v>
      </c>
      <c r="E53" s="152">
        <v>4100</v>
      </c>
      <c r="F53" s="417"/>
      <c r="G53" s="398">
        <f>E53*F53</f>
        <v>0</v>
      </c>
    </row>
    <row r="54" spans="1:7" ht="13.5">
      <c r="A54" s="165"/>
      <c r="B54" s="165"/>
      <c r="C54" s="35"/>
      <c r="D54" s="7"/>
      <c r="E54" s="7"/>
      <c r="F54" s="417"/>
      <c r="G54" s="403"/>
    </row>
    <row r="55" spans="1:7" ht="171">
      <c r="A55" s="156">
        <v>2</v>
      </c>
      <c r="B55" s="156">
        <v>6</v>
      </c>
      <c r="C55" s="131" t="s">
        <v>245</v>
      </c>
      <c r="D55" s="126" t="s">
        <v>10</v>
      </c>
      <c r="E55" s="127">
        <v>520</v>
      </c>
      <c r="F55" s="417"/>
      <c r="G55" s="395">
        <f>E55*F55</f>
        <v>0</v>
      </c>
    </row>
    <row r="56" spans="1:13" ht="13.5">
      <c r="A56" s="156"/>
      <c r="B56" s="156"/>
      <c r="C56" s="35"/>
      <c r="D56" s="7"/>
      <c r="E56" s="7"/>
      <c r="F56" s="417"/>
      <c r="G56" s="403"/>
      <c r="M56" s="20"/>
    </row>
    <row r="57" spans="1:13" ht="240.75">
      <c r="A57" s="142">
        <v>2</v>
      </c>
      <c r="B57" s="142">
        <v>7</v>
      </c>
      <c r="C57" s="131" t="s">
        <v>18</v>
      </c>
      <c r="D57" s="126" t="s">
        <v>11</v>
      </c>
      <c r="E57" s="127">
        <v>4100</v>
      </c>
      <c r="F57" s="417"/>
      <c r="G57" s="395">
        <f>E57*F57</f>
        <v>0</v>
      </c>
      <c r="M57" s="20"/>
    </row>
    <row r="58" spans="1:13" ht="13.5">
      <c r="A58" s="142"/>
      <c r="B58" s="142"/>
      <c r="C58" s="35"/>
      <c r="D58" s="7"/>
      <c r="E58" s="7"/>
      <c r="F58" s="417"/>
      <c r="G58" s="403"/>
      <c r="M58" s="23"/>
    </row>
    <row r="59" spans="1:13" ht="168">
      <c r="A59" s="165">
        <v>2</v>
      </c>
      <c r="B59" s="165">
        <v>8</v>
      </c>
      <c r="C59" s="166" t="s">
        <v>268</v>
      </c>
      <c r="D59" s="145" t="s">
        <v>28</v>
      </c>
      <c r="E59" s="152">
        <v>65</v>
      </c>
      <c r="F59" s="417"/>
      <c r="G59" s="398">
        <f>E59*F59</f>
        <v>0</v>
      </c>
      <c r="M59" s="23"/>
    </row>
    <row r="60" spans="1:13" ht="13.5">
      <c r="A60" s="165"/>
      <c r="B60" s="165"/>
      <c r="C60" s="166"/>
      <c r="D60" s="145"/>
      <c r="E60" s="152"/>
      <c r="F60" s="417"/>
      <c r="G60" s="398"/>
      <c r="M60" s="23"/>
    </row>
    <row r="61" spans="1:13" ht="54.75">
      <c r="A61" s="165">
        <v>2</v>
      </c>
      <c r="B61" s="165">
        <v>9</v>
      </c>
      <c r="C61" s="112" t="s">
        <v>145</v>
      </c>
      <c r="D61" s="145" t="s">
        <v>28</v>
      </c>
      <c r="E61" s="152">
        <v>690</v>
      </c>
      <c r="F61" s="417"/>
      <c r="G61" s="398">
        <f>E61*F61</f>
        <v>0</v>
      </c>
      <c r="M61" s="23"/>
    </row>
    <row r="62" spans="1:10" ht="13.5">
      <c r="A62" s="142"/>
      <c r="B62" s="142"/>
      <c r="C62" s="131"/>
      <c r="D62" s="126"/>
      <c r="E62" s="144"/>
      <c r="F62" s="417"/>
      <c r="G62" s="404"/>
      <c r="I62" s="31"/>
      <c r="J62" s="31"/>
    </row>
    <row r="63" spans="1:7" s="12" customFormat="1" ht="13.5">
      <c r="A63" s="167"/>
      <c r="B63" s="167"/>
      <c r="C63" s="159" t="s">
        <v>9</v>
      </c>
      <c r="D63" s="160"/>
      <c r="E63" s="161"/>
      <c r="F63" s="417"/>
      <c r="G63" s="401">
        <f>SUM(G44:G62)</f>
        <v>0</v>
      </c>
    </row>
    <row r="64" spans="1:7" ht="13.5">
      <c r="A64" s="132"/>
      <c r="B64" s="132"/>
      <c r="C64" s="132"/>
      <c r="D64" s="135"/>
      <c r="E64" s="168"/>
      <c r="F64" s="417"/>
      <c r="G64" s="401"/>
    </row>
    <row r="65" spans="1:7" ht="13.5">
      <c r="A65" s="132">
        <v>3</v>
      </c>
      <c r="B65" s="132"/>
      <c r="C65" s="132" t="s">
        <v>21</v>
      </c>
      <c r="D65" s="135"/>
      <c r="E65" s="163"/>
      <c r="F65" s="417"/>
      <c r="G65" s="402"/>
    </row>
    <row r="66" spans="1:13" ht="13.5">
      <c r="A66" s="156"/>
      <c r="B66" s="156"/>
      <c r="C66" s="132"/>
      <c r="D66" s="135"/>
      <c r="E66" s="168"/>
      <c r="F66" s="417"/>
      <c r="G66" s="405"/>
      <c r="M66" s="20"/>
    </row>
    <row r="67" spans="1:13" ht="223.5">
      <c r="A67" s="156">
        <v>3</v>
      </c>
      <c r="B67" s="156">
        <v>1</v>
      </c>
      <c r="C67" s="131" t="s">
        <v>251</v>
      </c>
      <c r="D67" s="126" t="s">
        <v>12</v>
      </c>
      <c r="E67" s="127">
        <v>818</v>
      </c>
      <c r="F67" s="417"/>
      <c r="G67" s="395">
        <f>E67*F67</f>
        <v>0</v>
      </c>
      <c r="I67" s="4"/>
      <c r="M67" s="20"/>
    </row>
    <row r="68" spans="1:7" ht="13.5">
      <c r="A68" s="156"/>
      <c r="B68" s="156"/>
      <c r="C68" s="35"/>
      <c r="F68" s="417"/>
      <c r="G68" s="395"/>
    </row>
    <row r="69" spans="1:7" ht="168">
      <c r="A69" s="156">
        <v>3</v>
      </c>
      <c r="B69" s="156">
        <v>2</v>
      </c>
      <c r="C69" s="131" t="s">
        <v>19</v>
      </c>
      <c r="D69" s="126" t="s">
        <v>12</v>
      </c>
      <c r="E69" s="127">
        <v>175</v>
      </c>
      <c r="F69" s="417"/>
      <c r="G69" s="395">
        <f>E69*F69</f>
        <v>0</v>
      </c>
    </row>
    <row r="70" spans="1:7" ht="13.5">
      <c r="A70" s="156"/>
      <c r="B70" s="156"/>
      <c r="C70" s="35"/>
      <c r="D70" s="126"/>
      <c r="E70" s="127"/>
      <c r="F70" s="417"/>
      <c r="G70" s="395"/>
    </row>
    <row r="71" spans="1:7" ht="110.25">
      <c r="A71" s="156">
        <v>3</v>
      </c>
      <c r="B71" s="156">
        <v>3</v>
      </c>
      <c r="C71" s="131" t="s">
        <v>324</v>
      </c>
      <c r="D71" s="126" t="s">
        <v>10</v>
      </c>
      <c r="E71" s="127">
        <v>10</v>
      </c>
      <c r="F71" s="417"/>
      <c r="G71" s="395">
        <f>E71*F71</f>
        <v>0</v>
      </c>
    </row>
    <row r="72" spans="1:7" ht="13.5">
      <c r="A72" s="156"/>
      <c r="B72" s="156"/>
      <c r="C72" s="238"/>
      <c r="D72" s="126"/>
      <c r="E72" s="127"/>
      <c r="F72" s="417"/>
      <c r="G72" s="395"/>
    </row>
    <row r="73" spans="1:7" ht="110.25">
      <c r="A73" s="202">
        <v>3</v>
      </c>
      <c r="B73" s="202">
        <v>4</v>
      </c>
      <c r="C73" s="195" t="s">
        <v>353</v>
      </c>
      <c r="D73" s="205"/>
      <c r="E73" s="187"/>
      <c r="F73" s="417"/>
      <c r="G73" s="188"/>
    </row>
    <row r="74" spans="1:7" ht="16.5">
      <c r="A74" s="202"/>
      <c r="B74" s="202"/>
      <c r="C74" s="195" t="s">
        <v>158</v>
      </c>
      <c r="D74" s="191" t="s">
        <v>10</v>
      </c>
      <c r="E74" s="199">
        <v>17.5</v>
      </c>
      <c r="F74" s="417"/>
      <c r="G74" s="188">
        <f>E74*F74</f>
        <v>0</v>
      </c>
    </row>
    <row r="75" spans="1:7" ht="13.5">
      <c r="A75" s="156"/>
      <c r="B75" s="156"/>
      <c r="C75" s="238"/>
      <c r="D75" s="126"/>
      <c r="E75" s="127"/>
      <c r="F75" s="417">
        <v>0</v>
      </c>
      <c r="G75" s="395"/>
    </row>
    <row r="76" spans="1:7" ht="110.25">
      <c r="A76" s="12">
        <v>3</v>
      </c>
      <c r="B76" s="12">
        <v>5</v>
      </c>
      <c r="C76" s="253" t="s">
        <v>356</v>
      </c>
      <c r="D76" s="251"/>
      <c r="F76" s="417">
        <v>0</v>
      </c>
      <c r="G76" s="395"/>
    </row>
    <row r="77" spans="3:7" ht="13.5">
      <c r="C77" s="229" t="s">
        <v>236</v>
      </c>
      <c r="D77" s="230"/>
      <c r="E77" s="231"/>
      <c r="F77" s="417"/>
      <c r="G77" s="406"/>
    </row>
    <row r="78" spans="3:7" ht="13.5">
      <c r="C78" s="229" t="s">
        <v>239</v>
      </c>
      <c r="D78" s="230" t="s">
        <v>237</v>
      </c>
      <c r="E78" s="231">
        <v>52</v>
      </c>
      <c r="F78" s="417"/>
      <c r="G78" s="188">
        <f>E78*F78</f>
        <v>0</v>
      </c>
    </row>
    <row r="79" spans="3:7" ht="13.5">
      <c r="C79" s="229" t="s">
        <v>240</v>
      </c>
      <c r="D79" s="230" t="s">
        <v>238</v>
      </c>
      <c r="E79" s="236">
        <v>117</v>
      </c>
      <c r="F79" s="417"/>
      <c r="G79" s="188">
        <f>E79*F79</f>
        <v>0</v>
      </c>
    </row>
    <row r="80" spans="3:7" ht="13.5">
      <c r="C80" s="229"/>
      <c r="D80" s="230"/>
      <c r="E80" s="236"/>
      <c r="F80" s="417"/>
      <c r="G80" s="188"/>
    </row>
    <row r="81" spans="1:7" ht="165">
      <c r="A81" s="12">
        <v>3</v>
      </c>
      <c r="B81" s="12">
        <v>6</v>
      </c>
      <c r="C81" s="456" t="s">
        <v>426</v>
      </c>
      <c r="D81" s="251"/>
      <c r="F81" s="417"/>
      <c r="G81" s="395"/>
    </row>
    <row r="82" spans="3:7" ht="13.5">
      <c r="C82" s="229" t="s">
        <v>236</v>
      </c>
      <c r="D82" s="230"/>
      <c r="E82" s="231"/>
      <c r="F82" s="417"/>
      <c r="G82" s="188"/>
    </row>
    <row r="83" spans="3:7" ht="13.5">
      <c r="C83" s="229" t="s">
        <v>239</v>
      </c>
      <c r="D83" s="230" t="s">
        <v>237</v>
      </c>
      <c r="E83" s="231">
        <v>58</v>
      </c>
      <c r="F83" s="417"/>
      <c r="G83" s="188">
        <f>E83*F83</f>
        <v>0</v>
      </c>
    </row>
    <row r="84" spans="3:7" ht="13.5">
      <c r="C84" s="229" t="s">
        <v>240</v>
      </c>
      <c r="D84" s="230" t="s">
        <v>238</v>
      </c>
      <c r="E84" s="206">
        <v>343</v>
      </c>
      <c r="F84" s="417"/>
      <c r="G84" s="188">
        <f>E84*F84</f>
        <v>0</v>
      </c>
    </row>
    <row r="85" spans="3:7" ht="13.5">
      <c r="C85" s="252"/>
      <c r="D85" s="251"/>
      <c r="F85" s="417"/>
      <c r="G85" s="395"/>
    </row>
    <row r="86" spans="1:7" ht="69">
      <c r="A86" s="202">
        <v>3</v>
      </c>
      <c r="B86" s="202">
        <v>7</v>
      </c>
      <c r="C86" s="195" t="s">
        <v>160</v>
      </c>
      <c r="D86" s="205"/>
      <c r="E86" s="206"/>
      <c r="F86" s="417"/>
      <c r="G86" s="188"/>
    </row>
    <row r="87" spans="1:7" ht="13.5">
      <c r="A87" s="202"/>
      <c r="B87" s="202"/>
      <c r="C87" s="195" t="s">
        <v>161</v>
      </c>
      <c r="D87" s="205"/>
      <c r="E87" s="206"/>
      <c r="F87" s="417"/>
      <c r="G87" s="188"/>
    </row>
    <row r="88" spans="1:7" ht="13.5">
      <c r="A88" s="202"/>
      <c r="B88" s="202"/>
      <c r="C88" s="195" t="s">
        <v>338</v>
      </c>
      <c r="D88" s="208" t="s">
        <v>162</v>
      </c>
      <c r="E88" s="192">
        <v>12000</v>
      </c>
      <c r="F88" s="417"/>
      <c r="G88" s="188">
        <f>E88*F88</f>
        <v>0</v>
      </c>
    </row>
    <row r="89" spans="3:7" ht="13.5">
      <c r="C89" s="252"/>
      <c r="D89" s="251"/>
      <c r="F89" s="417">
        <v>0</v>
      </c>
      <c r="G89" s="395"/>
    </row>
    <row r="90" spans="1:7" ht="110.25">
      <c r="A90" s="12">
        <v>3</v>
      </c>
      <c r="B90" s="12">
        <v>8</v>
      </c>
      <c r="C90" s="253" t="s">
        <v>355</v>
      </c>
      <c r="D90" s="251"/>
      <c r="F90" s="417">
        <v>0</v>
      </c>
      <c r="G90" s="395"/>
    </row>
    <row r="91" spans="3:7" ht="13.5">
      <c r="C91" s="252" t="s">
        <v>354</v>
      </c>
      <c r="D91" s="251" t="s">
        <v>2</v>
      </c>
      <c r="E91" s="254">
        <v>140</v>
      </c>
      <c r="F91" s="417"/>
      <c r="G91" s="188">
        <f>E91*F91</f>
        <v>0</v>
      </c>
    </row>
    <row r="92" spans="3:7" ht="13.5">
      <c r="C92" s="252"/>
      <c r="D92" s="251"/>
      <c r="F92" s="417">
        <v>0</v>
      </c>
      <c r="G92" s="395"/>
    </row>
    <row r="93" spans="1:7" ht="123.75">
      <c r="A93" s="258">
        <v>3</v>
      </c>
      <c r="B93" s="258">
        <v>9</v>
      </c>
      <c r="C93" s="235" t="s">
        <v>367</v>
      </c>
      <c r="D93" s="256" t="s">
        <v>358</v>
      </c>
      <c r="E93" s="257">
        <v>7</v>
      </c>
      <c r="F93" s="417"/>
      <c r="G93" s="407">
        <f>E93*F93</f>
        <v>0</v>
      </c>
    </row>
    <row r="94" spans="3:7" ht="13.5">
      <c r="C94" s="252"/>
      <c r="D94" s="251"/>
      <c r="F94" s="417">
        <v>0</v>
      </c>
      <c r="G94" s="395"/>
    </row>
    <row r="95" spans="1:7" ht="349.5" customHeight="1">
      <c r="A95" s="12">
        <v>3</v>
      </c>
      <c r="B95" s="12">
        <v>10</v>
      </c>
      <c r="C95" s="253" t="s">
        <v>427</v>
      </c>
      <c r="D95" s="251"/>
      <c r="F95" s="417">
        <v>0</v>
      </c>
      <c r="G95" s="395"/>
    </row>
    <row r="96" spans="3:7" ht="16.5">
      <c r="C96" s="255" t="s">
        <v>357</v>
      </c>
      <c r="D96" s="256" t="s">
        <v>358</v>
      </c>
      <c r="E96" s="257">
        <v>52</v>
      </c>
      <c r="F96" s="417"/>
      <c r="G96" s="407">
        <f>E96*F96</f>
        <v>0</v>
      </c>
    </row>
    <row r="97" spans="1:7" ht="16.5">
      <c r="A97" s="156"/>
      <c r="B97" s="156"/>
      <c r="C97" s="234" t="s">
        <v>359</v>
      </c>
      <c r="D97" s="256" t="s">
        <v>360</v>
      </c>
      <c r="E97" s="257">
        <v>203</v>
      </c>
      <c r="F97" s="417"/>
      <c r="G97" s="407">
        <f>E97*F97</f>
        <v>0</v>
      </c>
    </row>
    <row r="98" spans="1:7" ht="13.5">
      <c r="A98" s="156"/>
      <c r="B98" s="156"/>
      <c r="C98" s="234"/>
      <c r="D98" s="256"/>
      <c r="E98" s="257"/>
      <c r="F98" s="417">
        <v>0</v>
      </c>
      <c r="G98" s="407"/>
    </row>
    <row r="99" spans="1:7" ht="248.25">
      <c r="A99" s="12">
        <v>3</v>
      </c>
      <c r="B99" s="12">
        <v>11</v>
      </c>
      <c r="C99" s="394" t="s">
        <v>429</v>
      </c>
      <c r="D99" s="256" t="s">
        <v>360</v>
      </c>
      <c r="E99" s="257">
        <v>3.4</v>
      </c>
      <c r="F99" s="417"/>
      <c r="G99" s="407">
        <f>E99*F99</f>
        <v>0</v>
      </c>
    </row>
    <row r="100" spans="1:10" ht="13.5">
      <c r="A100" s="156"/>
      <c r="B100" s="156"/>
      <c r="C100" s="234"/>
      <c r="D100" s="256"/>
      <c r="E100" s="257"/>
      <c r="F100" s="417">
        <v>0</v>
      </c>
      <c r="G100" s="407"/>
      <c r="I100" s="31"/>
      <c r="J100" s="31"/>
    </row>
    <row r="101" spans="1:7" ht="13.5">
      <c r="A101" s="156"/>
      <c r="B101" s="156"/>
      <c r="C101" s="159" t="s">
        <v>9</v>
      </c>
      <c r="D101" s="126"/>
      <c r="E101" s="144"/>
      <c r="F101" s="417">
        <v>0</v>
      </c>
      <c r="G101" s="401">
        <f>SUM(G67:G99)</f>
        <v>0</v>
      </c>
    </row>
    <row r="102" spans="1:7" ht="13.5">
      <c r="A102" s="156"/>
      <c r="B102" s="156"/>
      <c r="C102" s="159"/>
      <c r="D102" s="126"/>
      <c r="E102" s="144"/>
      <c r="F102" s="417">
        <v>0</v>
      </c>
      <c r="G102" s="401"/>
    </row>
    <row r="103" spans="1:7" s="12" customFormat="1" ht="13.5">
      <c r="A103" s="169">
        <v>4</v>
      </c>
      <c r="B103" s="169"/>
      <c r="C103" s="170" t="s">
        <v>1</v>
      </c>
      <c r="D103" s="135"/>
      <c r="E103" s="163"/>
      <c r="G103" s="402"/>
    </row>
    <row r="104" spans="1:13" ht="13.5">
      <c r="A104" s="169"/>
      <c r="B104" s="169"/>
      <c r="C104" s="142"/>
      <c r="D104" s="135"/>
      <c r="E104" s="168"/>
      <c r="G104" s="395"/>
      <c r="M104" s="20"/>
    </row>
    <row r="105" spans="1:13" ht="157.5">
      <c r="A105" s="156">
        <v>4</v>
      </c>
      <c r="B105" s="156">
        <v>1</v>
      </c>
      <c r="C105" s="22" t="s">
        <v>414</v>
      </c>
      <c r="D105" s="126" t="s">
        <v>10</v>
      </c>
      <c r="E105" s="127">
        <v>1105</v>
      </c>
      <c r="F105" s="417"/>
      <c r="G105" s="395">
        <f>E105*F105</f>
        <v>0</v>
      </c>
      <c r="M105" s="20"/>
    </row>
    <row r="106" spans="1:13" ht="13.5">
      <c r="A106" s="156"/>
      <c r="B106" s="156"/>
      <c r="C106" s="22"/>
      <c r="D106" s="126"/>
      <c r="E106" s="127"/>
      <c r="F106" s="417">
        <v>0</v>
      </c>
      <c r="G106" s="395"/>
      <c r="M106" s="20"/>
    </row>
    <row r="107" spans="1:13" ht="207">
      <c r="A107" s="156">
        <v>4</v>
      </c>
      <c r="B107" s="156">
        <v>2</v>
      </c>
      <c r="C107" s="131" t="s">
        <v>415</v>
      </c>
      <c r="D107" s="126" t="s">
        <v>11</v>
      </c>
      <c r="E107" s="127">
        <v>2710</v>
      </c>
      <c r="F107" s="417"/>
      <c r="G107" s="395">
        <f>E107*F107</f>
        <v>0</v>
      </c>
      <c r="H107" s="15"/>
      <c r="M107" s="20"/>
    </row>
    <row r="108" spans="1:10" s="12" customFormat="1" ht="13.5">
      <c r="A108" s="156"/>
      <c r="B108" s="156"/>
      <c r="C108" s="35"/>
      <c r="D108" s="7"/>
      <c r="E108" s="7"/>
      <c r="F108" s="417">
        <v>0</v>
      </c>
      <c r="G108" s="403"/>
      <c r="I108" s="32"/>
      <c r="J108" s="32"/>
    </row>
    <row r="109" spans="1:7" s="12" customFormat="1" ht="13.5">
      <c r="A109" s="169"/>
      <c r="B109" s="169"/>
      <c r="C109" s="159" t="s">
        <v>9</v>
      </c>
      <c r="D109" s="135"/>
      <c r="E109" s="168"/>
      <c r="F109" s="417">
        <v>0</v>
      </c>
      <c r="G109" s="401">
        <f>SUM(G105:G108)</f>
        <v>0</v>
      </c>
    </row>
    <row r="110" spans="1:7" ht="13.5">
      <c r="A110" s="169"/>
      <c r="B110" s="169"/>
      <c r="C110" s="132"/>
      <c r="D110" s="135"/>
      <c r="E110" s="168"/>
      <c r="F110" s="417">
        <v>0</v>
      </c>
      <c r="G110" s="401"/>
    </row>
    <row r="111" spans="1:7" ht="13.5">
      <c r="A111" s="169">
        <v>5</v>
      </c>
      <c r="B111" s="169"/>
      <c r="C111" s="132" t="s">
        <v>5</v>
      </c>
      <c r="D111" s="135"/>
      <c r="E111" s="163"/>
      <c r="F111" s="417"/>
      <c r="G111" s="402"/>
    </row>
    <row r="112" spans="1:7" ht="13.5">
      <c r="A112" s="169"/>
      <c r="B112" s="169"/>
      <c r="C112" s="131"/>
      <c r="D112" s="126"/>
      <c r="E112" s="144"/>
      <c r="F112" s="417">
        <v>0</v>
      </c>
      <c r="G112" s="395"/>
    </row>
    <row r="113" spans="1:7" ht="96">
      <c r="A113" s="156">
        <v>5</v>
      </c>
      <c r="B113" s="156">
        <v>1</v>
      </c>
      <c r="C113" s="131" t="s">
        <v>422</v>
      </c>
      <c r="D113" s="126" t="s">
        <v>11</v>
      </c>
      <c r="E113" s="127">
        <v>2710</v>
      </c>
      <c r="F113" s="417"/>
      <c r="G113" s="395">
        <f>E113*F113</f>
        <v>0</v>
      </c>
    </row>
    <row r="114" spans="1:7" ht="13.5">
      <c r="A114" s="169"/>
      <c r="B114" s="169"/>
      <c r="C114" s="131"/>
      <c r="D114" s="126"/>
      <c r="E114" s="144"/>
      <c r="F114" s="417"/>
      <c r="G114" s="395"/>
    </row>
    <row r="115" spans="1:13" ht="207">
      <c r="A115" s="156">
        <v>5</v>
      </c>
      <c r="B115" s="156">
        <v>2</v>
      </c>
      <c r="C115" s="131" t="s">
        <v>417</v>
      </c>
      <c r="D115" s="126" t="s">
        <v>11</v>
      </c>
      <c r="E115" s="127">
        <v>2710</v>
      </c>
      <c r="F115" s="417"/>
      <c r="G115" s="395">
        <f>E115*F115</f>
        <v>0</v>
      </c>
      <c r="I115" s="4"/>
      <c r="M115" s="20"/>
    </row>
    <row r="116" spans="1:7" ht="13.5">
      <c r="A116" s="156"/>
      <c r="B116" s="156"/>
      <c r="C116" s="35"/>
      <c r="F116" s="417">
        <v>0</v>
      </c>
      <c r="G116" s="395"/>
    </row>
    <row r="117" spans="1:7" ht="179.25">
      <c r="A117" s="156">
        <v>5</v>
      </c>
      <c r="B117" s="156">
        <v>3</v>
      </c>
      <c r="C117" s="131" t="s">
        <v>416</v>
      </c>
      <c r="D117" s="126" t="s">
        <v>11</v>
      </c>
      <c r="E117" s="127">
        <v>1275</v>
      </c>
      <c r="F117" s="417"/>
      <c r="G117" s="395">
        <f>E117*F117</f>
        <v>0</v>
      </c>
    </row>
    <row r="118" spans="1:10" s="12" customFormat="1" ht="13.5">
      <c r="A118" s="156"/>
      <c r="B118" s="156"/>
      <c r="C118" s="35"/>
      <c r="D118" s="3"/>
      <c r="E118" s="4"/>
      <c r="F118" s="417">
        <v>0</v>
      </c>
      <c r="G118" s="395"/>
      <c r="I118" s="32"/>
      <c r="J118" s="32"/>
    </row>
    <row r="119" spans="1:7" s="12" customFormat="1" ht="13.5">
      <c r="A119" s="169"/>
      <c r="B119" s="169"/>
      <c r="C119" s="159" t="s">
        <v>9</v>
      </c>
      <c r="D119" s="135"/>
      <c r="E119" s="168"/>
      <c r="F119" s="417">
        <v>0</v>
      </c>
      <c r="G119" s="401">
        <f>SUM(G113:G118)</f>
        <v>0</v>
      </c>
    </row>
    <row r="120" spans="1:7" ht="13.5">
      <c r="A120" s="169"/>
      <c r="B120" s="169"/>
      <c r="C120" s="132"/>
      <c r="D120" s="135"/>
      <c r="E120" s="168"/>
      <c r="F120" s="417">
        <v>0</v>
      </c>
      <c r="G120" s="395"/>
    </row>
    <row r="121" spans="1:7" ht="13.5">
      <c r="A121" s="169">
        <v>6</v>
      </c>
      <c r="B121" s="169"/>
      <c r="C121" s="132" t="s">
        <v>6</v>
      </c>
      <c r="D121" s="135"/>
      <c r="E121" s="163"/>
      <c r="F121" s="417">
        <v>0</v>
      </c>
      <c r="G121" s="402"/>
    </row>
    <row r="122" spans="1:7" ht="13.5">
      <c r="A122" s="169"/>
      <c r="B122" s="169"/>
      <c r="C122" s="132"/>
      <c r="D122" s="135"/>
      <c r="E122" s="163"/>
      <c r="F122" s="417">
        <v>0</v>
      </c>
      <c r="G122" s="402"/>
    </row>
    <row r="123" spans="1:7" ht="69">
      <c r="A123" s="169"/>
      <c r="B123" s="169"/>
      <c r="C123" s="142" t="s">
        <v>22</v>
      </c>
      <c r="D123" s="135"/>
      <c r="E123" s="163"/>
      <c r="F123" s="417">
        <v>0</v>
      </c>
      <c r="G123" s="402"/>
    </row>
    <row r="124" spans="1:7" ht="13.5">
      <c r="A124" s="169"/>
      <c r="B124" s="169"/>
      <c r="C124" s="131"/>
      <c r="D124" s="164"/>
      <c r="E124" s="144"/>
      <c r="F124" s="417">
        <v>0</v>
      </c>
      <c r="G124" s="395"/>
    </row>
    <row r="125" spans="1:8" ht="220.5">
      <c r="A125" s="156">
        <v>6</v>
      </c>
      <c r="B125" s="156">
        <v>1</v>
      </c>
      <c r="C125" s="131" t="s">
        <v>29</v>
      </c>
      <c r="D125" s="164"/>
      <c r="E125" s="144"/>
      <c r="F125" s="417"/>
      <c r="G125" s="395"/>
      <c r="H125" s="37"/>
    </row>
    <row r="126" spans="1:7" ht="14.25">
      <c r="A126" s="171"/>
      <c r="B126" s="171"/>
      <c r="C126" s="173" t="s">
        <v>30</v>
      </c>
      <c r="D126" s="126" t="s">
        <v>2</v>
      </c>
      <c r="E126" s="157">
        <v>1</v>
      </c>
      <c r="F126" s="417"/>
      <c r="G126" s="395">
        <f>E126*F126</f>
        <v>0</v>
      </c>
    </row>
    <row r="127" spans="1:7" ht="13.5">
      <c r="A127" s="169"/>
      <c r="B127" s="169"/>
      <c r="C127" s="172"/>
      <c r="D127" s="126"/>
      <c r="E127" s="157"/>
      <c r="F127" s="417"/>
      <c r="G127" s="395"/>
    </row>
    <row r="128" spans="1:7" s="40" customFormat="1" ht="123.75">
      <c r="A128" s="156">
        <v>6</v>
      </c>
      <c r="B128" s="156">
        <v>2</v>
      </c>
      <c r="C128" s="131" t="s">
        <v>31</v>
      </c>
      <c r="D128" s="126"/>
      <c r="E128" s="144"/>
      <c r="F128" s="417"/>
      <c r="G128" s="395"/>
    </row>
    <row r="129" spans="1:7" ht="14.25">
      <c r="A129" s="174"/>
      <c r="B129" s="174"/>
      <c r="C129" s="173" t="s">
        <v>32</v>
      </c>
      <c r="D129" s="126" t="s">
        <v>2</v>
      </c>
      <c r="E129" s="157">
        <v>1</v>
      </c>
      <c r="F129" s="417"/>
      <c r="G129" s="395">
        <f>F129*E129</f>
        <v>0</v>
      </c>
    </row>
    <row r="130" spans="1:7" ht="13.5">
      <c r="A130" s="169"/>
      <c r="B130" s="169"/>
      <c r="C130" s="35"/>
      <c r="D130" s="7"/>
      <c r="E130" s="7"/>
      <c r="F130" s="417"/>
      <c r="G130" s="403"/>
    </row>
    <row r="131" spans="1:7" ht="13.5">
      <c r="A131" s="169"/>
      <c r="B131" s="169"/>
      <c r="C131" s="35"/>
      <c r="D131" s="126"/>
      <c r="E131" s="157"/>
      <c r="F131" s="417"/>
      <c r="G131" s="395"/>
    </row>
    <row r="132" spans="1:7" ht="138">
      <c r="A132" s="156">
        <v>6</v>
      </c>
      <c r="B132" s="156">
        <v>3</v>
      </c>
      <c r="C132" s="131" t="s">
        <v>33</v>
      </c>
      <c r="D132" s="126"/>
      <c r="E132" s="144"/>
      <c r="F132" s="417"/>
      <c r="G132" s="395"/>
    </row>
    <row r="133" spans="1:7" ht="14.25">
      <c r="A133" s="169"/>
      <c r="B133" s="169"/>
      <c r="C133" s="173" t="s">
        <v>235</v>
      </c>
      <c r="D133" s="126" t="s">
        <v>2</v>
      </c>
      <c r="E133" s="157">
        <v>1</v>
      </c>
      <c r="F133" s="417"/>
      <c r="G133" s="395">
        <f>F133*E133</f>
        <v>0</v>
      </c>
    </row>
    <row r="134" spans="1:7" ht="13.5">
      <c r="A134" s="169"/>
      <c r="B134" s="169"/>
      <c r="C134" s="35"/>
      <c r="D134" s="7"/>
      <c r="E134" s="7"/>
      <c r="F134" s="417"/>
      <c r="G134" s="403"/>
    </row>
    <row r="135" spans="1:7" ht="138">
      <c r="A135" s="156">
        <v>6</v>
      </c>
      <c r="B135" s="156">
        <v>4</v>
      </c>
      <c r="C135" s="131" t="s">
        <v>34</v>
      </c>
      <c r="D135" s="126"/>
      <c r="E135" s="144"/>
      <c r="F135" s="417"/>
      <c r="G135" s="395"/>
    </row>
    <row r="136" spans="1:9" ht="28.5">
      <c r="A136" s="169"/>
      <c r="B136" s="169"/>
      <c r="C136" s="173" t="s">
        <v>35</v>
      </c>
      <c r="D136" s="126" t="s">
        <v>12</v>
      </c>
      <c r="E136" s="127">
        <v>320</v>
      </c>
      <c r="F136" s="417"/>
      <c r="G136" s="395">
        <f>E136*F136</f>
        <v>0</v>
      </c>
      <c r="I136" s="15"/>
    </row>
    <row r="137" spans="1:7" ht="13.5">
      <c r="A137" s="169"/>
      <c r="B137" s="169"/>
      <c r="C137" s="35"/>
      <c r="D137" s="7"/>
      <c r="E137" s="7"/>
      <c r="F137" s="417"/>
      <c r="G137" s="403"/>
    </row>
    <row r="138" spans="1:7" ht="138">
      <c r="A138" s="156">
        <v>6</v>
      </c>
      <c r="B138" s="156">
        <v>5</v>
      </c>
      <c r="C138" s="131" t="s">
        <v>36</v>
      </c>
      <c r="D138" s="126"/>
      <c r="E138" s="144"/>
      <c r="F138" s="417"/>
      <c r="G138" s="395"/>
    </row>
    <row r="139" spans="1:7" ht="16.5">
      <c r="A139" s="156"/>
      <c r="B139" s="156"/>
      <c r="C139" s="173" t="s">
        <v>37</v>
      </c>
      <c r="D139" s="126" t="s">
        <v>12</v>
      </c>
      <c r="E139" s="127">
        <v>3.5</v>
      </c>
      <c r="F139" s="417"/>
      <c r="G139" s="395">
        <f>E139*F139</f>
        <v>0</v>
      </c>
    </row>
    <row r="140" spans="1:10" ht="14.25">
      <c r="A140" s="169"/>
      <c r="B140" s="169"/>
      <c r="C140" s="146"/>
      <c r="D140" s="126"/>
      <c r="E140" s="144"/>
      <c r="F140" s="417">
        <v>0</v>
      </c>
      <c r="G140" s="395"/>
      <c r="J140" s="28"/>
    </row>
    <row r="141" spans="1:10" ht="138">
      <c r="A141" s="156">
        <v>6</v>
      </c>
      <c r="B141" s="156">
        <v>6</v>
      </c>
      <c r="C141" s="131" t="s">
        <v>38</v>
      </c>
      <c r="D141" s="126" t="s">
        <v>11</v>
      </c>
      <c r="E141" s="127">
        <v>21.5</v>
      </c>
      <c r="F141" s="417"/>
      <c r="G141" s="395">
        <f>E141*F141</f>
        <v>0</v>
      </c>
      <c r="J141" s="28"/>
    </row>
    <row r="142" spans="1:10" ht="14.25">
      <c r="A142" s="156"/>
      <c r="B142" s="156"/>
      <c r="C142" s="36"/>
      <c r="D142" s="126"/>
      <c r="E142" s="127"/>
      <c r="F142" s="417"/>
      <c r="G142" s="395"/>
      <c r="J142" s="28"/>
    </row>
    <row r="143" spans="1:7" ht="165">
      <c r="A143" s="156">
        <v>6</v>
      </c>
      <c r="B143" s="156">
        <v>7</v>
      </c>
      <c r="C143" s="131" t="s">
        <v>39</v>
      </c>
      <c r="D143" s="126" t="s">
        <v>2</v>
      </c>
      <c r="E143" s="157">
        <v>1</v>
      </c>
      <c r="F143" s="417"/>
      <c r="G143" s="395">
        <f>E143*F143</f>
        <v>0</v>
      </c>
    </row>
    <row r="144" spans="1:7" ht="13.5">
      <c r="A144" s="156"/>
      <c r="B144" s="156"/>
      <c r="C144" s="131"/>
      <c r="D144" s="126"/>
      <c r="E144" s="144"/>
      <c r="F144" s="417">
        <v>0</v>
      </c>
      <c r="G144" s="395"/>
    </row>
    <row r="145" spans="1:7" ht="151.5">
      <c r="A145" s="156">
        <v>6</v>
      </c>
      <c r="B145" s="156">
        <v>8</v>
      </c>
      <c r="C145" s="131" t="s">
        <v>241</v>
      </c>
      <c r="D145" s="126" t="s">
        <v>2</v>
      </c>
      <c r="E145" s="157">
        <v>33</v>
      </c>
      <c r="F145" s="417"/>
      <c r="G145" s="395">
        <f>E145*F145</f>
        <v>0</v>
      </c>
    </row>
    <row r="146" spans="1:10" ht="13.5">
      <c r="A146" s="156"/>
      <c r="B146" s="156"/>
      <c r="C146" s="22"/>
      <c r="D146" s="164"/>
      <c r="E146" s="164"/>
      <c r="F146" s="417">
        <v>0</v>
      </c>
      <c r="G146" s="403"/>
      <c r="I146" s="31"/>
      <c r="J146" s="31"/>
    </row>
    <row r="147" spans="1:7" ht="13.5">
      <c r="A147" s="169"/>
      <c r="B147" s="169"/>
      <c r="C147" s="159" t="s">
        <v>9</v>
      </c>
      <c r="D147" s="142"/>
      <c r="E147" s="168"/>
      <c r="F147" s="417">
        <v>0</v>
      </c>
      <c r="G147" s="401">
        <f>SUM(G125:G146)</f>
        <v>0</v>
      </c>
    </row>
    <row r="148" spans="1:7" ht="13.5">
      <c r="A148" s="132"/>
      <c r="B148" s="132"/>
      <c r="C148" s="134"/>
      <c r="D148" s="142"/>
      <c r="E148" s="168"/>
      <c r="F148" s="417">
        <v>0</v>
      </c>
      <c r="G148" s="401"/>
    </row>
    <row r="149" spans="1:7" ht="13.5">
      <c r="A149" s="132">
        <v>7</v>
      </c>
      <c r="B149" s="132"/>
      <c r="C149" s="134" t="s">
        <v>8</v>
      </c>
      <c r="D149" s="142"/>
      <c r="E149" s="168"/>
      <c r="F149" s="417">
        <v>0</v>
      </c>
      <c r="G149" s="401"/>
    </row>
    <row r="150" spans="1:13" ht="13.5">
      <c r="A150" s="132"/>
      <c r="B150" s="132"/>
      <c r="C150" s="134"/>
      <c r="D150" s="142"/>
      <c r="E150" s="168"/>
      <c r="F150" s="417">
        <v>0</v>
      </c>
      <c r="G150" s="401"/>
      <c r="M150" s="21"/>
    </row>
    <row r="151" spans="1:13" ht="110.25">
      <c r="A151" s="165">
        <v>7</v>
      </c>
      <c r="B151" s="165">
        <v>1</v>
      </c>
      <c r="C151" s="166" t="s">
        <v>20</v>
      </c>
      <c r="D151" s="145" t="s">
        <v>24</v>
      </c>
      <c r="E151" s="152">
        <v>320</v>
      </c>
      <c r="F151" s="417"/>
      <c r="G151" s="398">
        <f>E151*F151</f>
        <v>0</v>
      </c>
      <c r="M151" s="21"/>
    </row>
    <row r="152" spans="1:9" ht="13.5">
      <c r="A152" s="142"/>
      <c r="B152" s="142"/>
      <c r="C152" s="36"/>
      <c r="D152" s="126"/>
      <c r="E152" s="175"/>
      <c r="F152" s="408"/>
      <c r="G152" s="395"/>
      <c r="I152" s="31"/>
    </row>
    <row r="153" spans="1:9" ht="13.5">
      <c r="A153" s="132"/>
      <c r="B153" s="132"/>
      <c r="C153" s="159" t="s">
        <v>9</v>
      </c>
      <c r="D153" s="142"/>
      <c r="E153" s="168"/>
      <c r="F153" s="409"/>
      <c r="G153" s="401">
        <f>SUM(G151:G152)</f>
        <v>0</v>
      </c>
      <c r="I153" s="31"/>
    </row>
    <row r="154" spans="1:7" ht="13.5">
      <c r="A154" s="132"/>
      <c r="B154" s="132"/>
      <c r="C154" s="159"/>
      <c r="D154" s="142"/>
      <c r="E154" s="168"/>
      <c r="F154" s="409"/>
      <c r="G154" s="401"/>
    </row>
    <row r="155" spans="1:7" ht="13.5">
      <c r="A155" s="457">
        <v>1</v>
      </c>
      <c r="B155" s="132" t="s">
        <v>146</v>
      </c>
      <c r="C155" s="176" t="s">
        <v>264</v>
      </c>
      <c r="D155" s="126"/>
      <c r="E155" s="144"/>
      <c r="F155" s="127"/>
      <c r="G155" s="395"/>
    </row>
    <row r="156" spans="1:7" ht="13.5">
      <c r="A156" s="132"/>
      <c r="B156" s="132"/>
      <c r="C156" s="176"/>
      <c r="D156" s="126"/>
      <c r="E156" s="144"/>
      <c r="F156" s="127"/>
      <c r="G156" s="395"/>
    </row>
    <row r="157" spans="1:7" ht="13.5">
      <c r="A157" s="177"/>
      <c r="B157" s="177"/>
      <c r="C157" s="178" t="s">
        <v>0</v>
      </c>
      <c r="D157" s="135"/>
      <c r="E157" s="179"/>
      <c r="F157" s="410"/>
      <c r="G157" s="402"/>
    </row>
    <row r="158" spans="1:9" ht="13.5">
      <c r="A158" s="177"/>
      <c r="B158" s="177"/>
      <c r="C158" s="178"/>
      <c r="D158" s="135"/>
      <c r="E158" s="180"/>
      <c r="F158" s="411"/>
      <c r="G158" s="405"/>
      <c r="I158" s="33"/>
    </row>
    <row r="159" spans="1:7" ht="13.5">
      <c r="A159" s="177">
        <v>1</v>
      </c>
      <c r="B159" s="177"/>
      <c r="C159" s="134" t="s">
        <v>3</v>
      </c>
      <c r="D159" s="164"/>
      <c r="E159" s="181"/>
      <c r="F159" s="412"/>
      <c r="G159" s="413">
        <f>G40</f>
        <v>0</v>
      </c>
    </row>
    <row r="160" spans="1:7" ht="13.5">
      <c r="A160" s="177"/>
      <c r="B160" s="177"/>
      <c r="C160" s="134"/>
      <c r="D160" s="164"/>
      <c r="E160" s="181"/>
      <c r="F160" s="412"/>
      <c r="G160" s="413"/>
    </row>
    <row r="161" spans="1:7" ht="13.5">
      <c r="A161" s="177">
        <v>2</v>
      </c>
      <c r="B161" s="177"/>
      <c r="C161" s="132" t="s">
        <v>4</v>
      </c>
      <c r="D161" s="164"/>
      <c r="E161" s="181"/>
      <c r="F161" s="412"/>
      <c r="G161" s="413">
        <f>G63</f>
        <v>0</v>
      </c>
    </row>
    <row r="162" spans="1:7" ht="13.5">
      <c r="A162" s="177"/>
      <c r="B162" s="177"/>
      <c r="C162" s="132"/>
      <c r="D162" s="164"/>
      <c r="E162" s="181"/>
      <c r="F162" s="412"/>
      <c r="G162" s="413"/>
    </row>
    <row r="163" spans="1:7" ht="13.5">
      <c r="A163" s="177">
        <v>3</v>
      </c>
      <c r="B163" s="177"/>
      <c r="C163" s="134" t="s">
        <v>21</v>
      </c>
      <c r="D163" s="134"/>
      <c r="E163" s="134"/>
      <c r="F163" s="414"/>
      <c r="G163" s="413">
        <f>G101</f>
        <v>0</v>
      </c>
    </row>
    <row r="164" spans="1:7" ht="13.5">
      <c r="A164" s="177"/>
      <c r="B164" s="177"/>
      <c r="C164" s="132"/>
      <c r="D164" s="164"/>
      <c r="E164" s="181"/>
      <c r="F164" s="412"/>
      <c r="G164" s="413"/>
    </row>
    <row r="165" spans="1:7" ht="13.5">
      <c r="A165" s="177">
        <v>4</v>
      </c>
      <c r="B165" s="177"/>
      <c r="C165" s="170" t="s">
        <v>1</v>
      </c>
      <c r="D165" s="164"/>
      <c r="E165" s="181"/>
      <c r="F165" s="412"/>
      <c r="G165" s="401">
        <f>G109</f>
        <v>0</v>
      </c>
    </row>
    <row r="166" spans="1:7" ht="13.5">
      <c r="A166" s="177"/>
      <c r="B166" s="177"/>
      <c r="C166" s="178"/>
      <c r="D166" s="164"/>
      <c r="E166" s="181"/>
      <c r="F166" s="412"/>
      <c r="G166" s="401"/>
    </row>
    <row r="167" spans="1:7" ht="13.5">
      <c r="A167" s="177">
        <v>5</v>
      </c>
      <c r="B167" s="177"/>
      <c r="C167" s="132" t="s">
        <v>5</v>
      </c>
      <c r="D167" s="164"/>
      <c r="E167" s="181"/>
      <c r="F167" s="412"/>
      <c r="G167" s="413">
        <f>G119</f>
        <v>0</v>
      </c>
    </row>
    <row r="168" spans="1:7" ht="13.5">
      <c r="A168" s="177"/>
      <c r="B168" s="177"/>
      <c r="C168" s="178"/>
      <c r="D168" s="164"/>
      <c r="E168" s="181"/>
      <c r="F168" s="412"/>
      <c r="G168" s="413"/>
    </row>
    <row r="169" spans="1:7" ht="13.5">
      <c r="A169" s="177">
        <v>6</v>
      </c>
      <c r="B169" s="177"/>
      <c r="C169" s="132" t="s">
        <v>6</v>
      </c>
      <c r="D169" s="164"/>
      <c r="E169" s="181"/>
      <c r="F169" s="412"/>
      <c r="G169" s="413">
        <f>G147</f>
        <v>0</v>
      </c>
    </row>
    <row r="170" spans="1:7" ht="13.5">
      <c r="A170" s="177"/>
      <c r="B170" s="177"/>
      <c r="C170" s="178"/>
      <c r="D170" s="164"/>
      <c r="E170" s="181"/>
      <c r="F170" s="412"/>
      <c r="G170" s="413"/>
    </row>
    <row r="171" spans="1:7" ht="13.5">
      <c r="A171" s="177">
        <v>7</v>
      </c>
      <c r="B171" s="177"/>
      <c r="C171" s="134" t="s">
        <v>8</v>
      </c>
      <c r="D171" s="164"/>
      <c r="E171" s="181"/>
      <c r="F171" s="412"/>
      <c r="G171" s="413">
        <f>G153</f>
        <v>0</v>
      </c>
    </row>
    <row r="172" spans="1:10" ht="13.5">
      <c r="A172" s="177"/>
      <c r="B172" s="177"/>
      <c r="C172" s="178"/>
      <c r="D172" s="164"/>
      <c r="E172" s="181"/>
      <c r="F172" s="412"/>
      <c r="G172" s="413"/>
      <c r="J172" s="30"/>
    </row>
    <row r="173" spans="1:7" ht="13.5">
      <c r="A173" s="177"/>
      <c r="B173" s="177"/>
      <c r="C173" s="178" t="s">
        <v>9</v>
      </c>
      <c r="D173" s="164"/>
      <c r="E173" s="181"/>
      <c r="F173" s="412"/>
      <c r="G173" s="413">
        <f>SUM(G159:G172)</f>
        <v>0</v>
      </c>
    </row>
    <row r="174" spans="1:7" ht="13.5">
      <c r="A174" s="177"/>
      <c r="B174" s="177"/>
      <c r="C174" s="131"/>
      <c r="D174" s="164"/>
      <c r="E174" s="181"/>
      <c r="F174" s="412"/>
      <c r="G174" s="139"/>
    </row>
    <row r="175" spans="1:7" ht="13.5">
      <c r="A175" s="182"/>
      <c r="B175" s="182"/>
      <c r="C175" s="183"/>
      <c r="D175" s="164"/>
      <c r="E175" s="184"/>
      <c r="F175" s="415"/>
      <c r="G175" s="416"/>
    </row>
    <row r="176" spans="1:7" ht="13.5">
      <c r="A176" s="16"/>
      <c r="B176" s="16"/>
      <c r="C176" s="17"/>
      <c r="D176" s="7"/>
      <c r="E176" s="18"/>
      <c r="F176" s="18"/>
      <c r="G176" s="19"/>
    </row>
    <row r="177" ht="13.5">
      <c r="A177" s="1"/>
    </row>
  </sheetData>
  <sheetProtection password="CC4B" sheet="1"/>
  <mergeCells count="1">
    <mergeCell ref="A1:B1"/>
  </mergeCells>
  <printOptions/>
  <pageMargins left="0.9055118110236221" right="0.5118110236220472" top="0.6692913385826772" bottom="0.7874015748031497" header="0.31496062992125984" footer="0.31496062992125984"/>
  <pageSetup firstPageNumber="6" useFirstPageNumber="1" horizontalDpi="600" verticalDpi="600" orientation="portrait" paperSize="9" scale="88" r:id="rId1"/>
  <headerFooter>
    <oddHeader>&amp;L&amp;"Times New Roman,Podebljano"&amp;8
D &amp;&amp; Z doo&amp;R&amp;"Times New Roman,Uobičajeno"&amp;8
ZOP: KO - 2002</oddHeader>
    <oddFooter>&amp;L&amp;"Times New Roman,Regular"&amp;8investitor:  GRAD ZADAR, Narodni trg 1, 23000 Zadar
građevina:  REKONSTRUKCIJA DIJELA ULICE KREŠIMIROVA OBALA- 1.-4. faza
mjesto i datum: Zadar, travanj 2023.&amp;R&amp;"Times New Roman,Regular"&amp;8str. &amp;P</oddFooter>
  </headerFooter>
  <rowBreaks count="14" manualBreakCount="14">
    <brk id="14" max="6" man="1"/>
    <brk id="29" max="255" man="1"/>
    <brk id="40" max="255" man="1"/>
    <brk id="51" max="6" man="1"/>
    <brk id="59" max="6" man="1"/>
    <brk id="63" max="6" man="1"/>
    <brk id="74" max="6" man="1"/>
    <brk id="91" max="6" man="1"/>
    <brk id="101" max="255" man="1"/>
    <brk id="109" max="255" man="1"/>
    <brk id="119" max="6" man="1"/>
    <brk id="133" max="6" man="1"/>
    <brk id="143" max="6" man="1"/>
    <brk id="153" max="6" man="1"/>
  </rowBreaks>
</worksheet>
</file>

<file path=xl/worksheets/sheet4.xml><?xml version="1.0" encoding="utf-8"?>
<worksheet xmlns="http://schemas.openxmlformats.org/spreadsheetml/2006/main" xmlns:r="http://schemas.openxmlformats.org/officeDocument/2006/relationships">
  <dimension ref="A1:H199"/>
  <sheetViews>
    <sheetView showZeros="0" view="pageBreakPreview" zoomScaleSheetLayoutView="100" workbookViewId="0" topLeftCell="A1">
      <selection activeCell="J9" sqref="J9"/>
    </sheetView>
  </sheetViews>
  <sheetFormatPr defaultColWidth="9.140625" defaultRowHeight="12.75"/>
  <cols>
    <col min="1" max="1" width="2.57421875" style="0" customWidth="1"/>
    <col min="2" max="2" width="3.421875" style="0" bestFit="1" customWidth="1"/>
    <col min="3" max="3" width="45.8515625" style="0" customWidth="1"/>
    <col min="4" max="4" width="8.140625" style="0" bestFit="1" customWidth="1"/>
    <col min="5" max="5" width="8.8515625" style="0" bestFit="1" customWidth="1"/>
    <col min="6" max="6" width="11.57421875" style="0" bestFit="1" customWidth="1"/>
    <col min="7" max="7" width="16.140625" style="0" bestFit="1" customWidth="1"/>
  </cols>
  <sheetData>
    <row r="1" spans="1:7" ht="26.25">
      <c r="A1" s="482" t="s">
        <v>362</v>
      </c>
      <c r="B1" s="482"/>
      <c r="C1" s="259" t="s">
        <v>363</v>
      </c>
      <c r="D1" s="259" t="s">
        <v>364</v>
      </c>
      <c r="E1" s="260" t="s">
        <v>365</v>
      </c>
      <c r="F1" s="261" t="s">
        <v>420</v>
      </c>
      <c r="G1" s="262" t="s">
        <v>421</v>
      </c>
    </row>
    <row r="2" spans="1:7" ht="13.5">
      <c r="A2" s="460">
        <v>1</v>
      </c>
      <c r="B2" s="459" t="s">
        <v>147</v>
      </c>
      <c r="C2" s="201" t="s">
        <v>317</v>
      </c>
      <c r="D2" s="186"/>
      <c r="E2" s="187"/>
      <c r="F2" s="187"/>
      <c r="G2" s="187"/>
    </row>
    <row r="3" spans="1:7" ht="13.5">
      <c r="A3" s="202"/>
      <c r="B3" s="202"/>
      <c r="C3" s="190"/>
      <c r="D3" s="186"/>
      <c r="E3" s="187"/>
      <c r="F3" s="187"/>
      <c r="G3" s="187"/>
    </row>
    <row r="4" spans="1:7" ht="13.5">
      <c r="A4" s="201">
        <v>1</v>
      </c>
      <c r="B4" s="202"/>
      <c r="C4" s="185" t="s">
        <v>3</v>
      </c>
      <c r="D4" s="186"/>
      <c r="E4" s="187"/>
      <c r="F4" s="187"/>
      <c r="G4" s="187"/>
    </row>
    <row r="5" spans="1:7" ht="13.5">
      <c r="A5" s="201"/>
      <c r="B5" s="202"/>
      <c r="C5" s="185"/>
      <c r="D5" s="186"/>
      <c r="E5" s="187"/>
      <c r="F5" s="187"/>
      <c r="G5" s="187"/>
    </row>
    <row r="6" spans="1:7" ht="138">
      <c r="A6" s="202">
        <v>1</v>
      </c>
      <c r="B6" s="202">
        <v>1</v>
      </c>
      <c r="C6" s="195" t="s">
        <v>318</v>
      </c>
      <c r="D6" s="186"/>
      <c r="E6" s="187"/>
      <c r="F6" s="267"/>
      <c r="G6" s="187"/>
    </row>
    <row r="7" spans="1:7" ht="41.25">
      <c r="A7" s="202"/>
      <c r="B7" s="202"/>
      <c r="C7" s="195" t="s">
        <v>319</v>
      </c>
      <c r="D7" s="186"/>
      <c r="E7" s="187"/>
      <c r="F7" s="267"/>
      <c r="G7" s="187"/>
    </row>
    <row r="8" spans="1:8" ht="16.5">
      <c r="A8" s="202"/>
      <c r="B8" s="202"/>
      <c r="C8" s="195" t="s">
        <v>181</v>
      </c>
      <c r="D8" s="191" t="s">
        <v>12</v>
      </c>
      <c r="E8" s="192">
        <v>114.5</v>
      </c>
      <c r="F8" s="269"/>
      <c r="G8" s="188">
        <f>E8*F8</f>
        <v>0</v>
      </c>
      <c r="H8" s="226"/>
    </row>
    <row r="9" spans="1:8" ht="16.5">
      <c r="A9" s="202"/>
      <c r="B9" s="202"/>
      <c r="C9" s="195" t="s">
        <v>252</v>
      </c>
      <c r="D9" s="191" t="s">
        <v>12</v>
      </c>
      <c r="E9" s="192">
        <v>117.5</v>
      </c>
      <c r="F9" s="269"/>
      <c r="G9" s="188">
        <f>E9*F9</f>
        <v>0</v>
      </c>
      <c r="H9" s="226"/>
    </row>
    <row r="10" spans="1:7" ht="16.5">
      <c r="A10" s="202"/>
      <c r="B10" s="202"/>
      <c r="C10" s="195" t="s">
        <v>182</v>
      </c>
      <c r="D10" s="191" t="s">
        <v>12</v>
      </c>
      <c r="E10" s="192">
        <v>93</v>
      </c>
      <c r="F10" s="269"/>
      <c r="G10" s="188">
        <f>E10*F10</f>
        <v>0</v>
      </c>
    </row>
    <row r="11" spans="1:7" ht="13.5">
      <c r="A11" s="202"/>
      <c r="B11" s="202"/>
      <c r="C11" s="195"/>
      <c r="D11" s="203"/>
      <c r="E11" s="187"/>
      <c r="F11" s="267"/>
      <c r="G11" s="189"/>
    </row>
    <row r="12" spans="1:7" ht="13.5">
      <c r="A12" s="202"/>
      <c r="B12" s="202"/>
      <c r="C12" s="197" t="s">
        <v>9</v>
      </c>
      <c r="D12" s="205"/>
      <c r="E12" s="187"/>
      <c r="F12" s="267"/>
      <c r="G12" s="194">
        <f>SUM(G8:G10)</f>
        <v>0</v>
      </c>
    </row>
    <row r="13" spans="1:7" ht="13.5">
      <c r="A13" s="202"/>
      <c r="B13" s="202"/>
      <c r="C13" s="195"/>
      <c r="D13" s="191"/>
      <c r="E13" s="187"/>
      <c r="F13" s="267"/>
      <c r="G13" s="189"/>
    </row>
    <row r="14" spans="1:7" ht="13.5">
      <c r="A14" s="201">
        <v>2</v>
      </c>
      <c r="B14" s="202"/>
      <c r="C14" s="197" t="s">
        <v>4</v>
      </c>
      <c r="D14" s="186"/>
      <c r="E14" s="187"/>
      <c r="F14" s="267"/>
      <c r="G14" s="187"/>
    </row>
    <row r="15" spans="1:7" ht="13.5">
      <c r="A15" s="202"/>
      <c r="B15" s="202"/>
      <c r="C15" s="195"/>
      <c r="D15" s="186"/>
      <c r="E15" s="187"/>
      <c r="F15" s="267"/>
      <c r="G15" s="187"/>
    </row>
    <row r="16" spans="1:7" ht="303">
      <c r="A16" s="207">
        <v>2</v>
      </c>
      <c r="B16" s="207">
        <v>1</v>
      </c>
      <c r="C16" s="195" t="s">
        <v>320</v>
      </c>
      <c r="D16" s="191"/>
      <c r="E16" s="193"/>
      <c r="F16" s="267"/>
      <c r="G16" s="187"/>
    </row>
    <row r="17" spans="1:7" ht="16.5">
      <c r="A17" s="207"/>
      <c r="B17" s="207"/>
      <c r="C17" s="195" t="s">
        <v>181</v>
      </c>
      <c r="D17" s="191" t="s">
        <v>10</v>
      </c>
      <c r="E17" s="206">
        <v>165</v>
      </c>
      <c r="F17" s="269"/>
      <c r="G17" s="188">
        <f>E17*F17</f>
        <v>0</v>
      </c>
    </row>
    <row r="18" spans="1:7" ht="16.5">
      <c r="A18" s="207"/>
      <c r="B18" s="207"/>
      <c r="C18" s="195" t="s">
        <v>252</v>
      </c>
      <c r="D18" s="191" t="s">
        <v>10</v>
      </c>
      <c r="E18" s="206">
        <v>106</v>
      </c>
      <c r="F18" s="269"/>
      <c r="G18" s="188">
        <f>E18*F18</f>
        <v>0</v>
      </c>
    </row>
    <row r="19" spans="1:7" ht="13.5">
      <c r="A19" s="212"/>
      <c r="B19" s="212"/>
      <c r="C19" s="209"/>
      <c r="D19" s="196"/>
      <c r="E19" s="189"/>
      <c r="F19" s="270"/>
      <c r="G19" s="189"/>
    </row>
    <row r="20" spans="1:8" ht="333" customHeight="1">
      <c r="A20" s="202">
        <v>2</v>
      </c>
      <c r="B20" s="202">
        <v>2</v>
      </c>
      <c r="C20" s="195" t="s">
        <v>321</v>
      </c>
      <c r="D20" s="186"/>
      <c r="E20" s="187"/>
      <c r="F20" s="267"/>
      <c r="G20" s="187"/>
      <c r="H20" s="226"/>
    </row>
    <row r="21" spans="1:7" ht="30">
      <c r="A21" s="202"/>
      <c r="B21" s="202"/>
      <c r="C21" s="195" t="s">
        <v>183</v>
      </c>
      <c r="D21" s="191" t="s">
        <v>10</v>
      </c>
      <c r="E21" s="206">
        <v>60</v>
      </c>
      <c r="F21" s="269"/>
      <c r="G21" s="188">
        <f>E21*F21</f>
        <v>0</v>
      </c>
    </row>
    <row r="22" spans="1:7" ht="13.5">
      <c r="A22" s="202"/>
      <c r="B22" s="202"/>
      <c r="C22" s="195"/>
      <c r="D22" s="186"/>
      <c r="E22" s="187"/>
      <c r="F22" s="267"/>
      <c r="G22" s="187"/>
    </row>
    <row r="23" spans="1:7" ht="69">
      <c r="A23" s="202">
        <v>2</v>
      </c>
      <c r="B23" s="202">
        <v>3</v>
      </c>
      <c r="C23" s="195" t="s">
        <v>322</v>
      </c>
      <c r="D23" s="208"/>
      <c r="E23" s="187"/>
      <c r="F23" s="267"/>
      <c r="G23" s="187"/>
    </row>
    <row r="24" spans="1:7" ht="19.5" customHeight="1">
      <c r="A24" s="202"/>
      <c r="B24" s="202"/>
      <c r="C24" s="195" t="s">
        <v>183</v>
      </c>
      <c r="D24" s="191" t="s">
        <v>10</v>
      </c>
      <c r="E24" s="206">
        <v>5</v>
      </c>
      <c r="F24" s="269"/>
      <c r="G24" s="188">
        <f>E24*F24</f>
        <v>0</v>
      </c>
    </row>
    <row r="25" spans="1:7" ht="13.5">
      <c r="A25" s="202"/>
      <c r="B25" s="202"/>
      <c r="C25" s="195"/>
      <c r="D25" s="186"/>
      <c r="E25" s="187"/>
      <c r="F25" s="267"/>
      <c r="G25" s="187"/>
    </row>
    <row r="26" spans="1:7" ht="54.75">
      <c r="A26" s="202">
        <v>2</v>
      </c>
      <c r="B26" s="202">
        <v>4</v>
      </c>
      <c r="C26" s="195" t="s">
        <v>195</v>
      </c>
      <c r="D26" s="205"/>
      <c r="E26" s="206"/>
      <c r="F26" s="267"/>
      <c r="G26" s="187"/>
    </row>
    <row r="27" spans="1:7" ht="16.5">
      <c r="A27" s="202"/>
      <c r="B27" s="202"/>
      <c r="C27" s="195" t="s">
        <v>158</v>
      </c>
      <c r="D27" s="191" t="s">
        <v>10</v>
      </c>
      <c r="E27" s="206">
        <v>20</v>
      </c>
      <c r="F27" s="269"/>
      <c r="G27" s="188">
        <f>E27*F27</f>
        <v>0</v>
      </c>
    </row>
    <row r="28" spans="1:7" ht="13.5">
      <c r="A28" s="202"/>
      <c r="B28" s="202"/>
      <c r="C28" s="195"/>
      <c r="D28" s="186"/>
      <c r="E28" s="187"/>
      <c r="F28" s="267"/>
      <c r="G28" s="187"/>
    </row>
    <row r="29" spans="1:7" ht="69">
      <c r="A29" s="202">
        <v>2</v>
      </c>
      <c r="B29" s="202">
        <v>5</v>
      </c>
      <c r="C29" s="195" t="s">
        <v>184</v>
      </c>
      <c r="D29" s="186"/>
      <c r="E29" s="187"/>
      <c r="F29" s="267"/>
      <c r="G29" s="187"/>
    </row>
    <row r="30" spans="1:7" ht="54.75">
      <c r="A30" s="202"/>
      <c r="B30" s="202"/>
      <c r="C30" s="195" t="s">
        <v>157</v>
      </c>
      <c r="D30" s="186"/>
      <c r="E30" s="187"/>
      <c r="F30" s="267"/>
      <c r="G30" s="187"/>
    </row>
    <row r="31" spans="1:7" ht="16.5">
      <c r="A31" s="202"/>
      <c r="B31" s="202"/>
      <c r="C31" s="195" t="s">
        <v>158</v>
      </c>
      <c r="D31" s="191" t="s">
        <v>10</v>
      </c>
      <c r="E31" s="192">
        <v>11</v>
      </c>
      <c r="F31" s="269"/>
      <c r="G31" s="188">
        <f>E31*F31</f>
        <v>0</v>
      </c>
    </row>
    <row r="32" spans="1:7" ht="13.5">
      <c r="A32" s="202"/>
      <c r="B32" s="202"/>
      <c r="C32" s="195"/>
      <c r="D32" s="186"/>
      <c r="E32" s="187"/>
      <c r="F32" s="267"/>
      <c r="G32" s="187"/>
    </row>
    <row r="33" spans="1:7" ht="69">
      <c r="A33" s="202">
        <v>2</v>
      </c>
      <c r="B33" s="202">
        <v>6</v>
      </c>
      <c r="C33" s="195" t="s">
        <v>185</v>
      </c>
      <c r="D33" s="205"/>
      <c r="E33" s="206"/>
      <c r="F33" s="267"/>
      <c r="G33" s="187"/>
    </row>
    <row r="34" spans="1:7" ht="54.75">
      <c r="A34" s="202"/>
      <c r="B34" s="202"/>
      <c r="C34" s="195" t="s">
        <v>157</v>
      </c>
      <c r="D34" s="205"/>
      <c r="E34" s="206"/>
      <c r="F34" s="267"/>
      <c r="G34" s="187"/>
    </row>
    <row r="35" spans="1:7" ht="16.5">
      <c r="A35" s="202"/>
      <c r="B35" s="202"/>
      <c r="C35" s="195" t="s">
        <v>158</v>
      </c>
      <c r="D35" s="191" t="s">
        <v>10</v>
      </c>
      <c r="E35" s="206">
        <v>8</v>
      </c>
      <c r="F35" s="269"/>
      <c r="G35" s="188">
        <f>E35*F35</f>
        <v>0</v>
      </c>
    </row>
    <row r="36" spans="1:7" ht="13.5">
      <c r="A36" s="202"/>
      <c r="B36" s="202"/>
      <c r="C36" s="195"/>
      <c r="D36" s="191"/>
      <c r="E36" s="206"/>
      <c r="F36" s="269"/>
      <c r="G36" s="188"/>
    </row>
    <row r="37" spans="1:7" ht="54.75">
      <c r="A37" s="202">
        <v>2</v>
      </c>
      <c r="B37" s="202">
        <v>6</v>
      </c>
      <c r="C37" s="195" t="s">
        <v>325</v>
      </c>
      <c r="D37" s="205"/>
      <c r="E37" s="206"/>
      <c r="F37" s="267"/>
      <c r="G37" s="187"/>
    </row>
    <row r="38" spans="1:7" ht="16.5">
      <c r="A38" s="202"/>
      <c r="B38" s="202"/>
      <c r="C38" s="195" t="s">
        <v>158</v>
      </c>
      <c r="D38" s="191" t="s">
        <v>10</v>
      </c>
      <c r="E38" s="206">
        <v>42.5</v>
      </c>
      <c r="F38" s="269"/>
      <c r="G38" s="188">
        <f>E38*F38</f>
        <v>0</v>
      </c>
    </row>
    <row r="39" spans="1:7" ht="13.5">
      <c r="A39" s="202"/>
      <c r="B39" s="202"/>
      <c r="C39" s="195"/>
      <c r="D39" s="191"/>
      <c r="E39" s="206"/>
      <c r="F39" s="269"/>
      <c r="G39" s="188"/>
    </row>
    <row r="40" spans="1:7" ht="27">
      <c r="A40" s="202">
        <v>2</v>
      </c>
      <c r="B40" s="202">
        <v>6</v>
      </c>
      <c r="C40" s="195" t="s">
        <v>323</v>
      </c>
      <c r="D40" s="126" t="s">
        <v>11</v>
      </c>
      <c r="E40" s="206">
        <v>435</v>
      </c>
      <c r="F40" s="271"/>
      <c r="G40" s="188">
        <f>E40*F40</f>
        <v>0</v>
      </c>
    </row>
    <row r="41" spans="1:7" ht="13.5">
      <c r="A41" s="202"/>
      <c r="B41" s="202"/>
      <c r="C41" s="195"/>
      <c r="D41" s="191"/>
      <c r="E41" s="206"/>
      <c r="F41" s="269"/>
      <c r="G41" s="188"/>
    </row>
    <row r="42" spans="1:7" ht="69">
      <c r="A42" s="202">
        <v>2</v>
      </c>
      <c r="B42" s="202">
        <v>7</v>
      </c>
      <c r="C42" s="195" t="s">
        <v>186</v>
      </c>
      <c r="D42" s="186"/>
      <c r="E42" s="187"/>
      <c r="F42" s="267"/>
      <c r="G42" s="187"/>
    </row>
    <row r="43" spans="1:7" ht="16.5">
      <c r="A43" s="202"/>
      <c r="B43" s="202"/>
      <c r="C43" s="195" t="s">
        <v>158</v>
      </c>
      <c r="D43" s="191" t="s">
        <v>10</v>
      </c>
      <c r="E43" s="192">
        <v>64.5</v>
      </c>
      <c r="F43" s="269"/>
      <c r="G43" s="188">
        <f>E43*F43</f>
        <v>0</v>
      </c>
    </row>
    <row r="44" spans="1:7" ht="13.5">
      <c r="A44" s="213"/>
      <c r="B44" s="213"/>
      <c r="C44" s="195"/>
      <c r="D44" s="214"/>
      <c r="E44" s="204"/>
      <c r="F44" s="272"/>
      <c r="G44" s="187"/>
    </row>
    <row r="45" spans="1:7" ht="72">
      <c r="A45" s="207">
        <v>2</v>
      </c>
      <c r="B45" s="207">
        <v>8</v>
      </c>
      <c r="C45" s="195" t="s">
        <v>148</v>
      </c>
      <c r="D45" s="191"/>
      <c r="E45" s="192"/>
      <c r="F45" s="272"/>
      <c r="G45" s="187"/>
    </row>
    <row r="46" spans="1:8" ht="16.5">
      <c r="A46" s="207"/>
      <c r="B46" s="207"/>
      <c r="C46" s="195" t="s">
        <v>149</v>
      </c>
      <c r="D46" s="191" t="s">
        <v>10</v>
      </c>
      <c r="E46" s="192">
        <v>70</v>
      </c>
      <c r="F46" s="269"/>
      <c r="G46" s="188">
        <f>E46*F46</f>
        <v>0</v>
      </c>
      <c r="H46" s="226"/>
    </row>
    <row r="47" spans="1:7" ht="13.5">
      <c r="A47" s="213"/>
      <c r="B47" s="213"/>
      <c r="C47" s="195"/>
      <c r="D47" s="214"/>
      <c r="E47" s="204"/>
      <c r="F47" s="272"/>
      <c r="G47" s="189"/>
    </row>
    <row r="48" spans="1:7" ht="54.75">
      <c r="A48" s="207">
        <v>2</v>
      </c>
      <c r="B48" s="207">
        <v>9</v>
      </c>
      <c r="C48" s="195" t="s">
        <v>231</v>
      </c>
      <c r="D48" s="191"/>
      <c r="E48" s="193"/>
      <c r="F48" s="267"/>
      <c r="G48" s="187"/>
    </row>
    <row r="49" spans="1:7" ht="16.5">
      <c r="A49" s="207"/>
      <c r="B49" s="207"/>
      <c r="C49" s="195" t="s">
        <v>187</v>
      </c>
      <c r="D49" s="191" t="s">
        <v>10</v>
      </c>
      <c r="E49" s="192">
        <v>170</v>
      </c>
      <c r="F49" s="269"/>
      <c r="G49" s="188">
        <f>E49*F49</f>
        <v>0</v>
      </c>
    </row>
    <row r="50" spans="1:7" ht="13.5">
      <c r="A50" s="212"/>
      <c r="B50" s="212"/>
      <c r="C50" s="209"/>
      <c r="D50" s="196"/>
      <c r="E50" s="215"/>
      <c r="F50" s="270"/>
      <c r="G50" s="189"/>
    </row>
    <row r="51" spans="1:7" ht="13.5">
      <c r="A51" s="212"/>
      <c r="B51" s="212"/>
      <c r="C51" s="197" t="s">
        <v>9</v>
      </c>
      <c r="D51" s="196"/>
      <c r="E51" s="189"/>
      <c r="F51" s="270"/>
      <c r="G51" s="194">
        <f>SUM(G17:G49)</f>
        <v>0</v>
      </c>
    </row>
    <row r="52" spans="1:7" ht="13.5">
      <c r="A52" s="212"/>
      <c r="B52" s="212"/>
      <c r="C52" s="197"/>
      <c r="D52" s="196"/>
      <c r="E52" s="189"/>
      <c r="F52" s="270"/>
      <c r="G52" s="194"/>
    </row>
    <row r="53" spans="1:7" ht="13.5">
      <c r="A53" s="212"/>
      <c r="B53" s="212"/>
      <c r="C53" s="209"/>
      <c r="D53" s="196"/>
      <c r="E53" s="189"/>
      <c r="F53" s="270"/>
      <c r="G53" s="189"/>
    </row>
    <row r="54" spans="1:7" ht="13.5">
      <c r="A54" s="201">
        <v>3</v>
      </c>
      <c r="B54" s="202"/>
      <c r="C54" s="197" t="s">
        <v>159</v>
      </c>
      <c r="D54" s="186"/>
      <c r="E54" s="187"/>
      <c r="F54" s="267"/>
      <c r="G54" s="187"/>
    </row>
    <row r="55" spans="1:7" ht="13.5">
      <c r="A55" s="202"/>
      <c r="B55" s="202"/>
      <c r="C55" s="195"/>
      <c r="D55" s="186"/>
      <c r="E55" s="187"/>
      <c r="F55" s="267"/>
      <c r="G55" s="187"/>
    </row>
    <row r="56" spans="1:7" ht="13.5">
      <c r="A56" s="202">
        <v>3</v>
      </c>
      <c r="B56" s="202">
        <v>1</v>
      </c>
      <c r="C56" s="195" t="s">
        <v>326</v>
      </c>
      <c r="D56" s="186"/>
      <c r="E56" s="187"/>
      <c r="F56" s="267"/>
      <c r="G56" s="187"/>
    </row>
    <row r="57" spans="1:7" ht="82.5">
      <c r="A57" s="202"/>
      <c r="B57" s="202"/>
      <c r="C57" s="195" t="s">
        <v>328</v>
      </c>
      <c r="D57" s="186"/>
      <c r="E57" s="187"/>
      <c r="F57" s="267"/>
      <c r="G57" s="187"/>
    </row>
    <row r="58" spans="1:7" ht="48" customHeight="1">
      <c r="A58" s="202"/>
      <c r="B58" s="202"/>
      <c r="C58" s="195" t="s">
        <v>188</v>
      </c>
      <c r="D58" s="186"/>
      <c r="E58" s="187"/>
      <c r="F58" s="267"/>
      <c r="G58" s="187"/>
    </row>
    <row r="59" spans="1:7" ht="13.5">
      <c r="A59" s="202"/>
      <c r="B59" s="202"/>
      <c r="C59" s="195" t="s">
        <v>327</v>
      </c>
      <c r="D59" s="191" t="s">
        <v>2</v>
      </c>
      <c r="E59" s="198">
        <v>10</v>
      </c>
      <c r="F59" s="269"/>
      <c r="G59" s="188">
        <f>E59*F59</f>
        <v>0</v>
      </c>
    </row>
    <row r="60" spans="1:7" ht="13.5">
      <c r="A60" s="212"/>
      <c r="B60" s="212"/>
      <c r="C60" s="209"/>
      <c r="D60" s="196"/>
      <c r="E60" s="189"/>
      <c r="F60" s="270"/>
      <c r="G60" s="189"/>
    </row>
    <row r="61" spans="1:7" ht="27">
      <c r="A61" s="202">
        <v>3</v>
      </c>
      <c r="B61" s="202">
        <v>2</v>
      </c>
      <c r="C61" s="195" t="s">
        <v>329</v>
      </c>
      <c r="D61" s="216"/>
      <c r="E61" s="217"/>
      <c r="F61" s="267"/>
      <c r="G61" s="187"/>
    </row>
    <row r="62" spans="1:7" ht="54.75">
      <c r="A62" s="202"/>
      <c r="B62" s="202"/>
      <c r="C62" s="195" t="s">
        <v>330</v>
      </c>
      <c r="D62" s="218"/>
      <c r="E62" s="219"/>
      <c r="F62" s="267"/>
      <c r="G62" s="187"/>
    </row>
    <row r="63" spans="1:7" ht="41.25">
      <c r="A63" s="202"/>
      <c r="B63" s="202"/>
      <c r="C63" s="195" t="s">
        <v>189</v>
      </c>
      <c r="D63" s="218"/>
      <c r="E63" s="219"/>
      <c r="F63" s="267"/>
      <c r="G63" s="187"/>
    </row>
    <row r="64" spans="1:7" ht="16.5">
      <c r="A64" s="202"/>
      <c r="B64" s="202"/>
      <c r="C64" s="195" t="s">
        <v>158</v>
      </c>
      <c r="D64" s="191" t="s">
        <v>10</v>
      </c>
      <c r="E64" s="206">
        <v>7.5</v>
      </c>
      <c r="F64" s="269"/>
      <c r="G64" s="188">
        <f>E64*F64</f>
        <v>0</v>
      </c>
    </row>
    <row r="65" spans="1:7" ht="13.5">
      <c r="A65" s="202"/>
      <c r="B65" s="202"/>
      <c r="C65" s="195"/>
      <c r="D65" s="191"/>
      <c r="E65" s="206"/>
      <c r="F65" s="269"/>
      <c r="G65" s="188"/>
    </row>
    <row r="66" spans="1:7" ht="27">
      <c r="A66" s="202">
        <v>3</v>
      </c>
      <c r="B66" s="202">
        <v>3</v>
      </c>
      <c r="C66" s="195" t="s">
        <v>331</v>
      </c>
      <c r="D66" s="216"/>
      <c r="E66" s="217"/>
      <c r="F66" s="267"/>
      <c r="G66" s="187"/>
    </row>
    <row r="67" spans="1:7" ht="54.75">
      <c r="A67" s="202"/>
      <c r="B67" s="202"/>
      <c r="C67" s="195" t="s">
        <v>332</v>
      </c>
      <c r="D67" s="218"/>
      <c r="E67" s="219"/>
      <c r="F67" s="267"/>
      <c r="G67" s="187"/>
    </row>
    <row r="68" spans="1:7" ht="41.25">
      <c r="A68" s="202"/>
      <c r="B68" s="202"/>
      <c r="C68" s="195" t="s">
        <v>189</v>
      </c>
      <c r="D68" s="218"/>
      <c r="E68" s="219"/>
      <c r="F68" s="267"/>
      <c r="G68" s="187"/>
    </row>
    <row r="69" spans="1:7" ht="16.5">
      <c r="A69" s="202"/>
      <c r="B69" s="202"/>
      <c r="C69" s="195" t="s">
        <v>158</v>
      </c>
      <c r="D69" s="191" t="s">
        <v>10</v>
      </c>
      <c r="E69" s="206">
        <v>2</v>
      </c>
      <c r="F69" s="269"/>
      <c r="G69" s="188">
        <f>E69*F69</f>
        <v>0</v>
      </c>
    </row>
    <row r="70" spans="1:7" ht="13.5">
      <c r="A70" s="202"/>
      <c r="B70" s="202"/>
      <c r="C70" s="195"/>
      <c r="D70" s="191"/>
      <c r="E70" s="206"/>
      <c r="F70" s="269"/>
      <c r="G70" s="188"/>
    </row>
    <row r="71" spans="1:7" ht="41.25">
      <c r="A71" s="202">
        <v>3</v>
      </c>
      <c r="B71" s="202">
        <v>4</v>
      </c>
      <c r="C71" s="195" t="s">
        <v>190</v>
      </c>
      <c r="D71" s="205"/>
      <c r="E71" s="206"/>
      <c r="F71" s="267"/>
      <c r="G71" s="187"/>
    </row>
    <row r="72" spans="1:7" ht="16.5">
      <c r="A72" s="202"/>
      <c r="B72" s="202"/>
      <c r="C72" s="195" t="s">
        <v>158</v>
      </c>
      <c r="D72" s="191" t="s">
        <v>10</v>
      </c>
      <c r="E72" s="206">
        <f>1.6*1.6*0.1*5</f>
        <v>1.2800000000000002</v>
      </c>
      <c r="F72" s="269"/>
      <c r="G72" s="188">
        <f>E72*F72</f>
        <v>0</v>
      </c>
    </row>
    <row r="73" spans="1:6" ht="13.5">
      <c r="A73" s="202"/>
      <c r="B73" s="202"/>
      <c r="C73" s="195"/>
      <c r="F73" s="273"/>
    </row>
    <row r="74" spans="1:7" ht="82.5">
      <c r="A74" s="202">
        <v>3</v>
      </c>
      <c r="B74" s="202">
        <v>5</v>
      </c>
      <c r="C74" s="195" t="s">
        <v>336</v>
      </c>
      <c r="D74" s="203"/>
      <c r="E74" s="187"/>
      <c r="F74" s="267"/>
      <c r="G74" s="187"/>
    </row>
    <row r="75" spans="1:7" ht="16.5">
      <c r="A75" s="202"/>
      <c r="B75" s="202"/>
      <c r="C75" s="195" t="s">
        <v>158</v>
      </c>
      <c r="D75" s="191" t="s">
        <v>10</v>
      </c>
      <c r="E75" s="206">
        <f>0.4*5</f>
        <v>2</v>
      </c>
      <c r="F75" s="271"/>
      <c r="G75" s="188">
        <f>E75*F75</f>
        <v>0</v>
      </c>
    </row>
    <row r="76" spans="1:7" ht="13.5">
      <c r="A76" s="202"/>
      <c r="B76" s="202"/>
      <c r="C76" s="195"/>
      <c r="D76" s="191"/>
      <c r="E76" s="206"/>
      <c r="F76" s="271"/>
      <c r="G76" s="188"/>
    </row>
    <row r="77" spans="1:7" ht="123.75">
      <c r="A77" s="202">
        <v>3</v>
      </c>
      <c r="B77" s="202">
        <v>6</v>
      </c>
      <c r="C77" s="195" t="s">
        <v>339</v>
      </c>
      <c r="D77" s="191" t="s">
        <v>10</v>
      </c>
      <c r="E77" s="206">
        <f>0.4*5</f>
        <v>2</v>
      </c>
      <c r="F77" s="271"/>
      <c r="G77" s="188">
        <f>E77*F77</f>
        <v>0</v>
      </c>
    </row>
    <row r="78" spans="1:6" ht="13.5">
      <c r="A78" s="202"/>
      <c r="B78" s="202"/>
      <c r="C78" s="195"/>
      <c r="F78" s="273"/>
    </row>
    <row r="79" spans="1:7" ht="41.25">
      <c r="A79" s="202">
        <v>3</v>
      </c>
      <c r="B79" s="202">
        <v>7</v>
      </c>
      <c r="C79" s="195" t="s">
        <v>337</v>
      </c>
      <c r="D79" s="203"/>
      <c r="E79" s="206"/>
      <c r="F79" s="267"/>
      <c r="G79" s="187"/>
    </row>
    <row r="80" spans="1:7" ht="41.25">
      <c r="A80" s="202"/>
      <c r="B80" s="202"/>
      <c r="C80" s="195" t="s">
        <v>341</v>
      </c>
      <c r="D80" s="203"/>
      <c r="E80" s="206"/>
      <c r="F80" s="267"/>
      <c r="G80" s="187"/>
    </row>
    <row r="81" spans="1:7" ht="123.75">
      <c r="A81" s="202"/>
      <c r="B81" s="202"/>
      <c r="C81" s="195" t="s">
        <v>253</v>
      </c>
      <c r="D81" s="203"/>
      <c r="E81" s="206"/>
      <c r="F81" s="267"/>
      <c r="G81" s="187"/>
    </row>
    <row r="82" spans="1:7" ht="41.25">
      <c r="A82" s="202"/>
      <c r="B82" s="202"/>
      <c r="C82" s="195" t="s">
        <v>340</v>
      </c>
      <c r="D82" s="205"/>
      <c r="E82" s="206"/>
      <c r="F82" s="267"/>
      <c r="G82" s="187"/>
    </row>
    <row r="83" spans="1:7" ht="16.5">
      <c r="A83" s="202"/>
      <c r="B83" s="202"/>
      <c r="C83" s="195" t="s">
        <v>158</v>
      </c>
      <c r="D83" s="191" t="s">
        <v>10</v>
      </c>
      <c r="E83" s="206">
        <v>2</v>
      </c>
      <c r="F83" s="269"/>
      <c r="G83" s="188">
        <f>E83*F83</f>
        <v>0</v>
      </c>
    </row>
    <row r="84" spans="1:7" ht="13.5">
      <c r="A84" s="202"/>
      <c r="B84" s="202"/>
      <c r="C84" s="195"/>
      <c r="D84" s="191"/>
      <c r="E84" s="206"/>
      <c r="F84" s="269"/>
      <c r="G84" s="188"/>
    </row>
    <row r="85" spans="1:7" ht="61.5" customHeight="1">
      <c r="A85" s="202">
        <v>3</v>
      </c>
      <c r="B85" s="202">
        <v>8</v>
      </c>
      <c r="C85" s="195" t="s">
        <v>160</v>
      </c>
      <c r="D85" s="205"/>
      <c r="E85" s="206"/>
      <c r="F85" s="267"/>
      <c r="G85" s="187"/>
    </row>
    <row r="86" spans="1:7" ht="13.5">
      <c r="A86" s="202"/>
      <c r="B86" s="202"/>
      <c r="C86" s="195" t="s">
        <v>161</v>
      </c>
      <c r="D86" s="205"/>
      <c r="E86" s="206"/>
      <c r="F86" s="267"/>
      <c r="G86" s="187"/>
    </row>
    <row r="87" spans="1:7" ht="13.5">
      <c r="A87" s="202"/>
      <c r="B87" s="202"/>
      <c r="C87" s="195" t="s">
        <v>338</v>
      </c>
      <c r="D87" s="208" t="s">
        <v>162</v>
      </c>
      <c r="E87" s="192">
        <f>38*5</f>
        <v>190</v>
      </c>
      <c r="F87" s="269"/>
      <c r="G87" s="188">
        <f>E87*F87</f>
        <v>0</v>
      </c>
    </row>
    <row r="88" spans="1:7" ht="13.5">
      <c r="A88" s="202"/>
      <c r="B88" s="202"/>
      <c r="C88" s="195"/>
      <c r="D88" s="191"/>
      <c r="E88" s="206"/>
      <c r="F88" s="269"/>
      <c r="G88" s="188"/>
    </row>
    <row r="89" spans="1:7" ht="54.75">
      <c r="A89" s="207">
        <v>3</v>
      </c>
      <c r="B89" s="207">
        <v>9</v>
      </c>
      <c r="C89" s="195" t="s">
        <v>191</v>
      </c>
      <c r="D89" s="191" t="s">
        <v>10</v>
      </c>
      <c r="E89" s="206">
        <v>0.65</v>
      </c>
      <c r="F89" s="271"/>
      <c r="G89" s="192">
        <f>E89*F89</f>
        <v>0</v>
      </c>
    </row>
    <row r="90" spans="1:6" ht="13.5">
      <c r="A90" s="228"/>
      <c r="B90" s="228"/>
      <c r="C90" s="195"/>
      <c r="F90" s="273"/>
    </row>
    <row r="91" spans="1:7" ht="13.5">
      <c r="A91" s="202"/>
      <c r="B91" s="202"/>
      <c r="C91" s="197" t="s">
        <v>9</v>
      </c>
      <c r="D91" s="186"/>
      <c r="E91" s="187"/>
      <c r="F91" s="267"/>
      <c r="G91" s="194">
        <f>SUM(G59:G89)</f>
        <v>0</v>
      </c>
    </row>
    <row r="92" spans="1:7" ht="13.5">
      <c r="A92" s="202"/>
      <c r="B92" s="202"/>
      <c r="C92" s="195"/>
      <c r="D92" s="186"/>
      <c r="E92" s="187"/>
      <c r="F92" s="267"/>
      <c r="G92" s="187"/>
    </row>
    <row r="93" spans="1:7" ht="13.5">
      <c r="A93" s="201">
        <v>4</v>
      </c>
      <c r="B93" s="202"/>
      <c r="C93" s="197" t="s">
        <v>151</v>
      </c>
      <c r="D93" s="186"/>
      <c r="E93" s="187"/>
      <c r="F93" s="267"/>
      <c r="G93" s="187"/>
    </row>
    <row r="94" spans="1:7" ht="13.5">
      <c r="A94" s="202"/>
      <c r="B94" s="202"/>
      <c r="C94" s="195"/>
      <c r="D94" s="186"/>
      <c r="E94" s="187"/>
      <c r="F94" s="267"/>
      <c r="G94" s="187"/>
    </row>
    <row r="95" spans="1:7" ht="54.75">
      <c r="A95" s="202">
        <v>4</v>
      </c>
      <c r="B95" s="202">
        <v>1</v>
      </c>
      <c r="C95" s="195" t="s">
        <v>343</v>
      </c>
      <c r="D95" s="205"/>
      <c r="E95" s="187"/>
      <c r="F95" s="267"/>
      <c r="G95" s="187"/>
    </row>
    <row r="96" spans="1:7" ht="54.75">
      <c r="A96" s="202"/>
      <c r="B96" s="202"/>
      <c r="C96" s="195" t="s">
        <v>342</v>
      </c>
      <c r="D96" s="205"/>
      <c r="E96" s="187"/>
      <c r="F96" s="267"/>
      <c r="G96" s="187"/>
    </row>
    <row r="97" spans="1:7" ht="41.25">
      <c r="A97" s="202"/>
      <c r="B97" s="202"/>
      <c r="C97" s="195" t="s">
        <v>254</v>
      </c>
      <c r="D97" s="205"/>
      <c r="E97" s="187"/>
      <c r="F97" s="267"/>
      <c r="G97" s="187"/>
    </row>
    <row r="98" spans="1:7" ht="33.75" customHeight="1">
      <c r="A98" s="202"/>
      <c r="B98" s="202"/>
      <c r="C98" s="195" t="s">
        <v>163</v>
      </c>
      <c r="D98" s="208"/>
      <c r="E98" s="187"/>
      <c r="F98" s="267"/>
      <c r="G98" s="187"/>
    </row>
    <row r="99" spans="1:7" ht="13.5">
      <c r="A99" s="202"/>
      <c r="B99" s="202"/>
      <c r="C99" s="195" t="s">
        <v>164</v>
      </c>
      <c r="D99" s="205" t="s">
        <v>2</v>
      </c>
      <c r="E99" s="187">
        <v>5</v>
      </c>
      <c r="F99" s="269"/>
      <c r="G99" s="188">
        <f>E99*F99</f>
        <v>0</v>
      </c>
    </row>
    <row r="100" spans="1:7" ht="13.5">
      <c r="A100" s="202"/>
      <c r="B100" s="202"/>
      <c r="C100" s="195"/>
      <c r="D100" s="186"/>
      <c r="E100" s="187"/>
      <c r="F100" s="267"/>
      <c r="G100" s="187"/>
    </row>
    <row r="101" spans="1:7" ht="41.25">
      <c r="A101" s="202">
        <v>4</v>
      </c>
      <c r="B101" s="202">
        <v>2</v>
      </c>
      <c r="C101" s="195" t="s">
        <v>255</v>
      </c>
      <c r="D101" s="205"/>
      <c r="E101" s="187"/>
      <c r="F101" s="267"/>
      <c r="G101" s="187"/>
    </row>
    <row r="102" spans="1:7" ht="41.25">
      <c r="A102" s="202"/>
      <c r="B102" s="202"/>
      <c r="C102" s="195" t="s">
        <v>256</v>
      </c>
      <c r="D102" s="205"/>
      <c r="E102" s="187"/>
      <c r="F102" s="267"/>
      <c r="G102" s="187"/>
    </row>
    <row r="103" spans="1:7" ht="34.5" customHeight="1">
      <c r="A103" s="202"/>
      <c r="B103" s="202"/>
      <c r="C103" s="195" t="s">
        <v>163</v>
      </c>
      <c r="D103" s="205"/>
      <c r="E103" s="187"/>
      <c r="F103" s="267"/>
      <c r="G103" s="187"/>
    </row>
    <row r="104" spans="1:7" ht="27">
      <c r="A104" s="202"/>
      <c r="B104" s="202"/>
      <c r="C104" s="195" t="s">
        <v>165</v>
      </c>
      <c r="D104" s="205"/>
      <c r="E104" s="187"/>
      <c r="F104" s="267"/>
      <c r="G104" s="187"/>
    </row>
    <row r="105" spans="1:7" ht="13.5">
      <c r="A105" s="202"/>
      <c r="B105" s="202"/>
      <c r="C105" s="195" t="s">
        <v>166</v>
      </c>
      <c r="D105" s="205" t="s">
        <v>2</v>
      </c>
      <c r="E105" s="187">
        <v>5</v>
      </c>
      <c r="F105" s="269"/>
      <c r="G105" s="188">
        <f>E105*F105</f>
        <v>0</v>
      </c>
    </row>
    <row r="106" spans="1:7" ht="13.5">
      <c r="A106" s="202"/>
      <c r="B106" s="202"/>
      <c r="C106" s="195"/>
      <c r="D106" s="186"/>
      <c r="E106" s="187"/>
      <c r="F106" s="267"/>
      <c r="G106" s="187"/>
    </row>
    <row r="107" spans="1:7" ht="41.25">
      <c r="A107" s="202">
        <v>4</v>
      </c>
      <c r="B107" s="207">
        <v>3</v>
      </c>
      <c r="C107" s="195" t="s">
        <v>257</v>
      </c>
      <c r="D107" s="191"/>
      <c r="E107" s="193"/>
      <c r="F107" s="274"/>
      <c r="G107" s="193"/>
    </row>
    <row r="108" spans="1:7" ht="27">
      <c r="A108" s="202"/>
      <c r="B108" s="207"/>
      <c r="C108" s="195" t="s">
        <v>344</v>
      </c>
      <c r="D108" s="191"/>
      <c r="E108" s="193"/>
      <c r="F108" s="274"/>
      <c r="G108" s="193"/>
    </row>
    <row r="109" spans="1:7" ht="27">
      <c r="A109" s="202"/>
      <c r="B109" s="207"/>
      <c r="C109" s="195" t="s">
        <v>345</v>
      </c>
      <c r="D109" s="191"/>
      <c r="E109" s="193"/>
      <c r="F109" s="274"/>
      <c r="G109" s="193"/>
    </row>
    <row r="110" spans="1:7" ht="16.5">
      <c r="A110" s="202"/>
      <c r="B110" s="207"/>
      <c r="C110" s="195" t="s">
        <v>193</v>
      </c>
      <c r="D110" s="191" t="s">
        <v>12</v>
      </c>
      <c r="E110" s="206">
        <f>E8</f>
        <v>114.5</v>
      </c>
      <c r="F110" s="271"/>
      <c r="G110" s="192">
        <f>E110*F110</f>
        <v>0</v>
      </c>
    </row>
    <row r="111" spans="1:7" ht="13.5">
      <c r="A111" s="202"/>
      <c r="B111" s="202"/>
      <c r="C111" s="195"/>
      <c r="D111" s="186"/>
      <c r="E111" s="187"/>
      <c r="F111" s="267"/>
      <c r="G111" s="187"/>
    </row>
    <row r="112" spans="1:7" ht="57.75">
      <c r="A112" s="202">
        <v>4</v>
      </c>
      <c r="B112" s="202">
        <v>4</v>
      </c>
      <c r="C112" s="195" t="s">
        <v>258</v>
      </c>
      <c r="D112" s="208"/>
      <c r="E112" s="187"/>
      <c r="F112" s="267"/>
      <c r="G112" s="187"/>
    </row>
    <row r="113" spans="1:7" ht="34.5" customHeight="1">
      <c r="A113" s="202"/>
      <c r="B113" s="202"/>
      <c r="C113" s="195" t="s">
        <v>346</v>
      </c>
      <c r="D113" s="208"/>
      <c r="E113" s="187"/>
      <c r="F113" s="267"/>
      <c r="G113" s="187"/>
    </row>
    <row r="114" spans="1:7" ht="41.25">
      <c r="A114" s="202"/>
      <c r="B114" s="202"/>
      <c r="C114" s="195" t="s">
        <v>192</v>
      </c>
      <c r="D114" s="205"/>
      <c r="E114" s="187"/>
      <c r="F114" s="267"/>
      <c r="G114" s="187"/>
    </row>
    <row r="115" spans="1:7" ht="16.5">
      <c r="A115" s="202"/>
      <c r="B115" s="202"/>
      <c r="C115" s="195" t="s">
        <v>167</v>
      </c>
      <c r="D115" s="191" t="s">
        <v>12</v>
      </c>
      <c r="E115" s="206">
        <f>E10</f>
        <v>93</v>
      </c>
      <c r="F115" s="271"/>
      <c r="G115" s="188">
        <f>E115*F115</f>
        <v>0</v>
      </c>
    </row>
    <row r="116" spans="1:7" ht="13.5">
      <c r="A116" s="202"/>
      <c r="B116" s="202"/>
      <c r="C116" s="195"/>
      <c r="D116" s="191"/>
      <c r="E116" s="206"/>
      <c r="F116" s="269"/>
      <c r="G116" s="188"/>
    </row>
    <row r="117" spans="1:7" ht="41.25">
      <c r="A117" s="202">
        <v>4</v>
      </c>
      <c r="B117" s="202">
        <v>4</v>
      </c>
      <c r="C117" s="195" t="s">
        <v>350</v>
      </c>
      <c r="D117" s="208"/>
      <c r="E117" s="187"/>
      <c r="F117" s="267"/>
      <c r="G117" s="187"/>
    </row>
    <row r="118" spans="1:7" ht="54.75">
      <c r="A118" s="202"/>
      <c r="B118" s="202"/>
      <c r="C118" s="264" t="s">
        <v>260</v>
      </c>
      <c r="D118" s="208"/>
      <c r="E118" s="187"/>
      <c r="F118" s="267"/>
      <c r="G118" s="187"/>
    </row>
    <row r="119" spans="1:7" ht="36" customHeight="1">
      <c r="A119" s="202"/>
      <c r="B119" s="202"/>
      <c r="C119" s="195" t="s">
        <v>259</v>
      </c>
      <c r="D119" s="208"/>
      <c r="E119" s="187"/>
      <c r="F119" s="267"/>
      <c r="G119" s="187"/>
    </row>
    <row r="120" spans="1:7" ht="16.5">
      <c r="A120" s="202"/>
      <c r="B120" s="202"/>
      <c r="C120" s="195" t="s">
        <v>167</v>
      </c>
      <c r="D120" s="191" t="s">
        <v>12</v>
      </c>
      <c r="E120" s="206">
        <f>E9</f>
        <v>117.5</v>
      </c>
      <c r="F120" s="271"/>
      <c r="G120" s="188">
        <f>E120*F120</f>
        <v>0</v>
      </c>
    </row>
    <row r="121" spans="1:6" ht="13.5">
      <c r="A121" s="202"/>
      <c r="B121" s="202"/>
      <c r="C121" s="265"/>
      <c r="F121" s="273"/>
    </row>
    <row r="122" spans="1:7" ht="108" customHeight="1">
      <c r="A122" s="202">
        <v>4</v>
      </c>
      <c r="B122" s="202">
        <v>6</v>
      </c>
      <c r="C122" s="195" t="s">
        <v>347</v>
      </c>
      <c r="D122" s="191" t="s">
        <v>2</v>
      </c>
      <c r="E122" s="187">
        <v>1</v>
      </c>
      <c r="F122" s="269"/>
      <c r="G122" s="188">
        <f>E122*F122</f>
        <v>0</v>
      </c>
    </row>
    <row r="123" spans="1:7" ht="13.5">
      <c r="A123" s="202"/>
      <c r="B123" s="202"/>
      <c r="C123" s="195"/>
      <c r="D123" s="215"/>
      <c r="E123" s="215"/>
      <c r="F123" s="275"/>
      <c r="G123" s="215"/>
    </row>
    <row r="124" spans="1:7" ht="13.5">
      <c r="A124" s="202"/>
      <c r="B124" s="202"/>
      <c r="C124" s="197" t="s">
        <v>9</v>
      </c>
      <c r="D124" s="186"/>
      <c r="E124" s="187"/>
      <c r="F124" s="270"/>
      <c r="G124" s="200">
        <f>SUM(G99:G123)</f>
        <v>0</v>
      </c>
    </row>
    <row r="125" spans="1:7" ht="13.5">
      <c r="A125" s="207"/>
      <c r="B125" s="207"/>
      <c r="C125" s="195"/>
      <c r="D125" s="191"/>
      <c r="E125" s="193"/>
      <c r="F125" s="274"/>
      <c r="G125" s="193"/>
    </row>
    <row r="126" spans="1:7" ht="13.5">
      <c r="A126" s="207"/>
      <c r="B126" s="207"/>
      <c r="C126" s="195"/>
      <c r="D126" s="191"/>
      <c r="E126" s="193"/>
      <c r="F126" s="274"/>
      <c r="G126" s="193"/>
    </row>
    <row r="127" spans="1:7" ht="13.5">
      <c r="A127" s="227">
        <v>5</v>
      </c>
      <c r="B127" s="227"/>
      <c r="C127" s="197" t="s">
        <v>168</v>
      </c>
      <c r="D127" s="191"/>
      <c r="E127" s="193"/>
      <c r="F127" s="274"/>
      <c r="G127" s="193"/>
    </row>
    <row r="128" spans="1:7" ht="13.5">
      <c r="A128" s="207"/>
      <c r="B128" s="207"/>
      <c r="C128" s="195"/>
      <c r="D128" s="191"/>
      <c r="E128" s="193"/>
      <c r="F128" s="274"/>
      <c r="G128" s="193"/>
    </row>
    <row r="129" spans="1:7" ht="209.25" customHeight="1">
      <c r="A129" s="207">
        <v>5</v>
      </c>
      <c r="B129" s="207">
        <v>1</v>
      </c>
      <c r="C129" s="195" t="s">
        <v>229</v>
      </c>
      <c r="D129" s="205"/>
      <c r="E129" s="206"/>
      <c r="F129" s="274"/>
      <c r="G129" s="193"/>
    </row>
    <row r="130" spans="1:7" ht="48" customHeight="1">
      <c r="A130" s="207"/>
      <c r="B130" s="207"/>
      <c r="C130" s="195" t="s">
        <v>169</v>
      </c>
      <c r="D130" s="205"/>
      <c r="E130" s="206"/>
      <c r="F130" s="274"/>
      <c r="G130" s="193"/>
    </row>
    <row r="131" spans="1:7" ht="45.75" customHeight="1">
      <c r="A131" s="202"/>
      <c r="B131" s="202"/>
      <c r="C131" s="195" t="s">
        <v>170</v>
      </c>
      <c r="D131" s="205"/>
      <c r="E131" s="206"/>
      <c r="F131" s="267"/>
      <c r="G131" s="187"/>
    </row>
    <row r="132" spans="1:7" ht="13.5">
      <c r="A132" s="202"/>
      <c r="B132" s="202"/>
      <c r="C132" s="195" t="s">
        <v>156</v>
      </c>
      <c r="D132" s="205" t="s">
        <v>2</v>
      </c>
      <c r="E132" s="198">
        <v>5</v>
      </c>
      <c r="F132" s="269"/>
      <c r="G132" s="188">
        <f>E132*F132</f>
        <v>0</v>
      </c>
    </row>
    <row r="133" spans="1:7" ht="13.5">
      <c r="A133" s="202"/>
      <c r="B133" s="202"/>
      <c r="C133" s="195"/>
      <c r="D133" s="186"/>
      <c r="E133" s="187"/>
      <c r="F133" s="267"/>
      <c r="G133" s="187"/>
    </row>
    <row r="134" spans="1:7" ht="195.75" customHeight="1">
      <c r="A134" s="202">
        <v>5</v>
      </c>
      <c r="B134" s="202">
        <v>2</v>
      </c>
      <c r="C134" s="195" t="s">
        <v>230</v>
      </c>
      <c r="D134" s="205"/>
      <c r="E134" s="206"/>
      <c r="F134" s="267"/>
      <c r="G134" s="187"/>
    </row>
    <row r="135" spans="1:7" ht="48.75" customHeight="1">
      <c r="A135" s="202"/>
      <c r="B135" s="202"/>
      <c r="C135" s="195" t="s">
        <v>170</v>
      </c>
      <c r="D135" s="205"/>
      <c r="E135" s="206"/>
      <c r="F135" s="274"/>
      <c r="G135" s="193"/>
    </row>
    <row r="136" spans="1:7" ht="13.5">
      <c r="A136" s="202"/>
      <c r="B136" s="202"/>
      <c r="C136" s="195" t="s">
        <v>156</v>
      </c>
      <c r="D136" s="205" t="s">
        <v>2</v>
      </c>
      <c r="E136" s="198">
        <v>2</v>
      </c>
      <c r="F136" s="271"/>
      <c r="G136" s="192">
        <f>E136*F136</f>
        <v>0</v>
      </c>
    </row>
    <row r="137" spans="1:7" ht="13.5">
      <c r="A137" s="202"/>
      <c r="B137" s="202"/>
      <c r="C137" s="195"/>
      <c r="D137" s="186"/>
      <c r="E137" s="187"/>
      <c r="F137" s="267"/>
      <c r="G137" s="187"/>
    </row>
    <row r="138" spans="1:7" ht="27">
      <c r="A138" s="202">
        <v>5</v>
      </c>
      <c r="B138" s="202">
        <v>3</v>
      </c>
      <c r="C138" s="195" t="s">
        <v>348</v>
      </c>
      <c r="D138" s="175"/>
      <c r="E138" s="187"/>
      <c r="F138" s="267"/>
      <c r="G138" s="187"/>
    </row>
    <row r="139" spans="1:7" ht="33" customHeight="1">
      <c r="A139" s="202"/>
      <c r="B139" s="202"/>
      <c r="C139" s="195" t="s">
        <v>349</v>
      </c>
      <c r="D139" s="175"/>
      <c r="E139" s="187"/>
      <c r="F139" s="267"/>
      <c r="G139" s="187"/>
    </row>
    <row r="140" spans="1:7" ht="13.5">
      <c r="A140" s="202"/>
      <c r="B140" s="202"/>
      <c r="C140" s="195" t="s">
        <v>156</v>
      </c>
      <c r="D140" s="191" t="s">
        <v>2</v>
      </c>
      <c r="E140" s="187">
        <v>10</v>
      </c>
      <c r="F140" s="269"/>
      <c r="G140" s="188">
        <f>E140*F140</f>
        <v>0</v>
      </c>
    </row>
    <row r="141" spans="1:7" ht="13.5">
      <c r="A141" s="202"/>
      <c r="B141" s="202"/>
      <c r="C141" s="195"/>
      <c r="D141" s="186"/>
      <c r="E141" s="187"/>
      <c r="F141" s="267"/>
      <c r="G141" s="187"/>
    </row>
    <row r="142" spans="1:7" ht="13.5">
      <c r="A142" s="202"/>
      <c r="B142" s="202"/>
      <c r="C142" s="197" t="s">
        <v>9</v>
      </c>
      <c r="D142" s="186"/>
      <c r="E142" s="187"/>
      <c r="F142" s="267"/>
      <c r="G142" s="194">
        <f>SUM(G132:G140)</f>
        <v>0</v>
      </c>
    </row>
    <row r="143" spans="1:7" ht="13.5">
      <c r="A143" s="202"/>
      <c r="B143" s="202"/>
      <c r="C143" s="195"/>
      <c r="D143" s="186"/>
      <c r="E143" s="187"/>
      <c r="F143" s="267"/>
      <c r="G143" s="187"/>
    </row>
    <row r="144" spans="1:7" ht="13.5">
      <c r="A144" s="202"/>
      <c r="B144" s="202"/>
      <c r="C144" s="195"/>
      <c r="D144" s="186"/>
      <c r="E144" s="187"/>
      <c r="F144" s="267"/>
      <c r="G144" s="187"/>
    </row>
    <row r="145" spans="1:7" ht="13.5">
      <c r="A145" s="201">
        <v>6</v>
      </c>
      <c r="B145" s="201"/>
      <c r="C145" s="197" t="s">
        <v>8</v>
      </c>
      <c r="D145" s="186"/>
      <c r="E145" s="187"/>
      <c r="F145" s="267"/>
      <c r="G145" s="187"/>
    </row>
    <row r="146" spans="1:7" ht="13.5">
      <c r="A146" s="202"/>
      <c r="B146" s="202"/>
      <c r="C146" s="195"/>
      <c r="D146" s="186"/>
      <c r="E146" s="187"/>
      <c r="F146" s="267"/>
      <c r="G146" s="187"/>
    </row>
    <row r="147" spans="1:7" ht="27">
      <c r="A147" s="202">
        <v>6</v>
      </c>
      <c r="B147" s="202">
        <v>1</v>
      </c>
      <c r="C147" s="195" t="s">
        <v>171</v>
      </c>
      <c r="D147" s="186"/>
      <c r="E147" s="187"/>
      <c r="F147" s="267"/>
      <c r="G147" s="187"/>
    </row>
    <row r="148" spans="1:7" ht="96">
      <c r="A148" s="202"/>
      <c r="B148" s="202"/>
      <c r="C148" s="195" t="s">
        <v>351</v>
      </c>
      <c r="D148" s="186"/>
      <c r="E148" s="187"/>
      <c r="F148" s="267"/>
      <c r="G148" s="187"/>
    </row>
    <row r="149" spans="1:7" ht="27">
      <c r="A149" s="202"/>
      <c r="B149" s="202"/>
      <c r="C149" s="195" t="s">
        <v>172</v>
      </c>
      <c r="D149" s="186"/>
      <c r="E149" s="187"/>
      <c r="F149" s="267"/>
      <c r="G149" s="187"/>
    </row>
    <row r="150" spans="1:7" ht="27">
      <c r="A150" s="202"/>
      <c r="B150" s="202"/>
      <c r="C150" s="195" t="s">
        <v>173</v>
      </c>
      <c r="D150" s="186"/>
      <c r="E150" s="187"/>
      <c r="F150" s="267"/>
      <c r="G150" s="187"/>
    </row>
    <row r="151" spans="1:7" ht="13.5">
      <c r="A151" s="202"/>
      <c r="B151" s="202"/>
      <c r="C151" s="195" t="s">
        <v>174</v>
      </c>
      <c r="D151" s="205"/>
      <c r="E151" s="206"/>
      <c r="F151" s="267"/>
      <c r="G151" s="187"/>
    </row>
    <row r="152" spans="1:7" ht="16.5">
      <c r="A152" s="202"/>
      <c r="B152" s="202"/>
      <c r="C152" s="195" t="s">
        <v>181</v>
      </c>
      <c r="D152" s="191" t="s">
        <v>12</v>
      </c>
      <c r="E152" s="192">
        <f>E8</f>
        <v>114.5</v>
      </c>
      <c r="F152" s="269"/>
      <c r="G152" s="188">
        <f>E152*F152</f>
        <v>0</v>
      </c>
    </row>
    <row r="153" spans="1:7" ht="16.5">
      <c r="A153" s="202"/>
      <c r="B153" s="202"/>
      <c r="C153" s="195" t="s">
        <v>182</v>
      </c>
      <c r="D153" s="191" t="s">
        <v>12</v>
      </c>
      <c r="E153" s="192">
        <f>E10</f>
        <v>93</v>
      </c>
      <c r="F153" s="269"/>
      <c r="G153" s="188">
        <f>E153*F153</f>
        <v>0</v>
      </c>
    </row>
    <row r="154" spans="1:7" ht="13.5">
      <c r="A154" s="202"/>
      <c r="B154" s="202"/>
      <c r="C154" s="195"/>
      <c r="D154" s="191"/>
      <c r="E154" s="192"/>
      <c r="F154" s="267"/>
      <c r="G154" s="187"/>
    </row>
    <row r="155" spans="1:8" ht="27">
      <c r="A155" s="202">
        <v>6</v>
      </c>
      <c r="B155" s="202">
        <v>2</v>
      </c>
      <c r="C155" s="195" t="s">
        <v>175</v>
      </c>
      <c r="D155" s="186"/>
      <c r="E155" s="204"/>
      <c r="F155" s="267"/>
      <c r="G155" s="187"/>
      <c r="H155" s="204"/>
    </row>
    <row r="156" spans="1:7" ht="82.5">
      <c r="A156" s="202"/>
      <c r="B156" s="202"/>
      <c r="C156" s="195" t="s">
        <v>352</v>
      </c>
      <c r="D156" s="186"/>
      <c r="E156" s="187"/>
      <c r="F156" s="267"/>
      <c r="G156" s="187"/>
    </row>
    <row r="157" spans="1:7" ht="27">
      <c r="A157" s="202"/>
      <c r="B157" s="202"/>
      <c r="C157" s="195" t="s">
        <v>176</v>
      </c>
      <c r="D157" s="186"/>
      <c r="E157" s="187"/>
      <c r="F157" s="267"/>
      <c r="G157" s="187"/>
    </row>
    <row r="158" spans="1:7" ht="27">
      <c r="A158" s="202"/>
      <c r="B158" s="202"/>
      <c r="C158" s="195" t="s">
        <v>173</v>
      </c>
      <c r="D158" s="186"/>
      <c r="E158" s="187"/>
      <c r="F158" s="267"/>
      <c r="G158" s="187"/>
    </row>
    <row r="159" spans="1:7" ht="13.5">
      <c r="A159" s="202"/>
      <c r="B159" s="202"/>
      <c r="C159" s="195" t="s">
        <v>174</v>
      </c>
      <c r="D159" s="186"/>
      <c r="E159" s="187"/>
      <c r="F159" s="267"/>
      <c r="G159" s="187"/>
    </row>
    <row r="160" spans="1:7" ht="16.5">
      <c r="A160" s="202"/>
      <c r="B160" s="202"/>
      <c r="C160" s="195" t="s">
        <v>181</v>
      </c>
      <c r="D160" s="191" t="s">
        <v>12</v>
      </c>
      <c r="E160" s="192">
        <f>E152</f>
        <v>114.5</v>
      </c>
      <c r="F160" s="269"/>
      <c r="G160" s="188">
        <f>E160*F160</f>
        <v>0</v>
      </c>
    </row>
    <row r="161" spans="1:7" ht="16.5">
      <c r="A161" s="202"/>
      <c r="B161" s="202"/>
      <c r="C161" s="195" t="s">
        <v>182</v>
      </c>
      <c r="D161" s="191" t="s">
        <v>12</v>
      </c>
      <c r="E161" s="192">
        <f>E153</f>
        <v>93</v>
      </c>
      <c r="F161" s="269"/>
      <c r="G161" s="188">
        <f>E161*F161</f>
        <v>0</v>
      </c>
    </row>
    <row r="162" spans="1:7" ht="16.5">
      <c r="A162" s="202"/>
      <c r="B162" s="202"/>
      <c r="C162" s="195" t="s">
        <v>252</v>
      </c>
      <c r="D162" s="191" t="s">
        <v>12</v>
      </c>
      <c r="E162" s="192">
        <f>E9</f>
        <v>117.5</v>
      </c>
      <c r="F162" s="269"/>
      <c r="G162" s="188">
        <f>E162*F162</f>
        <v>0</v>
      </c>
    </row>
    <row r="163" spans="1:7" ht="13.5">
      <c r="A163" s="202"/>
      <c r="B163" s="202"/>
      <c r="C163" s="195"/>
      <c r="D163" s="191"/>
      <c r="E163" s="192"/>
      <c r="F163" s="269"/>
      <c r="G163" s="188"/>
    </row>
    <row r="164" spans="1:7" ht="13.5">
      <c r="A164" s="202">
        <v>6</v>
      </c>
      <c r="B164" s="202">
        <v>3</v>
      </c>
      <c r="C164" s="209" t="s">
        <v>177</v>
      </c>
      <c r="D164" s="191"/>
      <c r="E164" s="192"/>
      <c r="F164" s="269"/>
      <c r="G164" s="188"/>
    </row>
    <row r="165" spans="1:7" ht="123.75">
      <c r="A165" s="202"/>
      <c r="B165" s="202"/>
      <c r="C165" s="209" t="s">
        <v>194</v>
      </c>
      <c r="D165" s="191"/>
      <c r="E165" s="192"/>
      <c r="F165" s="269"/>
      <c r="G165" s="188"/>
    </row>
    <row r="166" spans="1:7" ht="13.5">
      <c r="A166" s="202"/>
      <c r="B166" s="202"/>
      <c r="C166" s="195" t="s">
        <v>174</v>
      </c>
      <c r="D166" s="210"/>
      <c r="E166" s="211"/>
      <c r="F166" s="276"/>
      <c r="G166" s="211"/>
    </row>
    <row r="167" spans="1:7" ht="16.5">
      <c r="A167" s="202"/>
      <c r="B167" s="202"/>
      <c r="C167" s="195" t="s">
        <v>181</v>
      </c>
      <c r="D167" s="191" t="s">
        <v>12</v>
      </c>
      <c r="E167" s="192">
        <f>E160</f>
        <v>114.5</v>
      </c>
      <c r="F167" s="269"/>
      <c r="G167" s="188">
        <f>E167*F167</f>
        <v>0</v>
      </c>
    </row>
    <row r="168" spans="1:7" ht="16.5">
      <c r="A168" s="202"/>
      <c r="B168" s="202"/>
      <c r="C168" s="195" t="s">
        <v>182</v>
      </c>
      <c r="D168" s="191" t="s">
        <v>12</v>
      </c>
      <c r="E168" s="192">
        <f>E161</f>
        <v>93</v>
      </c>
      <c r="F168" s="269"/>
      <c r="G168" s="188">
        <f>E168*F168</f>
        <v>0</v>
      </c>
    </row>
    <row r="169" spans="1:7" ht="16.5">
      <c r="A169" s="202"/>
      <c r="B169" s="202"/>
      <c r="C169" s="195" t="s">
        <v>252</v>
      </c>
      <c r="D169" s="191" t="s">
        <v>12</v>
      </c>
      <c r="E169" s="192">
        <v>117.5</v>
      </c>
      <c r="F169" s="269"/>
      <c r="G169" s="188">
        <f>E169*F169</f>
        <v>0</v>
      </c>
    </row>
    <row r="170" spans="1:7" ht="13.5">
      <c r="A170" s="202"/>
      <c r="B170" s="202"/>
      <c r="C170" s="195"/>
      <c r="D170" s="191"/>
      <c r="E170" s="192"/>
      <c r="F170" s="269"/>
      <c r="G170" s="188"/>
    </row>
    <row r="171" spans="1:7" ht="13.5">
      <c r="A171" s="202">
        <v>6</v>
      </c>
      <c r="B171" s="202">
        <v>4</v>
      </c>
      <c r="C171" s="195" t="s">
        <v>178</v>
      </c>
      <c r="D171" s="186"/>
      <c r="E171" s="187"/>
      <c r="F171" s="267"/>
      <c r="G171" s="189"/>
    </row>
    <row r="172" spans="1:7" ht="63" customHeight="1">
      <c r="A172" s="202"/>
      <c r="B172" s="202"/>
      <c r="C172" s="195" t="s">
        <v>179</v>
      </c>
      <c r="D172" s="186"/>
      <c r="E172" s="187"/>
      <c r="F172" s="267"/>
      <c r="G172" s="189"/>
    </row>
    <row r="173" spans="1:7" ht="54.75">
      <c r="A173" s="202"/>
      <c r="B173" s="202"/>
      <c r="C173" s="195" t="s">
        <v>180</v>
      </c>
      <c r="D173" s="186"/>
      <c r="E173" s="187"/>
      <c r="F173" s="267"/>
      <c r="G173" s="189"/>
    </row>
    <row r="174" spans="1:7" ht="13.5">
      <c r="A174" s="202"/>
      <c r="B174" s="202"/>
      <c r="C174" s="195" t="s">
        <v>174</v>
      </c>
      <c r="D174" s="186"/>
      <c r="E174" s="187"/>
      <c r="F174" s="267"/>
      <c r="G174" s="189"/>
    </row>
    <row r="175" spans="1:7" ht="16.5">
      <c r="A175" s="202"/>
      <c r="B175" s="202"/>
      <c r="C175" s="195" t="s">
        <v>181</v>
      </c>
      <c r="D175" s="191" t="s">
        <v>12</v>
      </c>
      <c r="E175" s="192">
        <f>E167</f>
        <v>114.5</v>
      </c>
      <c r="F175" s="271"/>
      <c r="G175" s="188">
        <f>E175*F175</f>
        <v>0</v>
      </c>
    </row>
    <row r="176" spans="1:7" ht="16.5">
      <c r="A176" s="202"/>
      <c r="B176" s="202"/>
      <c r="C176" s="195" t="s">
        <v>182</v>
      </c>
      <c r="D176" s="191" t="s">
        <v>12</v>
      </c>
      <c r="E176" s="192">
        <f>E168</f>
        <v>93</v>
      </c>
      <c r="F176" s="271"/>
      <c r="G176" s="188">
        <f>E176*F176</f>
        <v>0</v>
      </c>
    </row>
    <row r="177" spans="1:7" ht="13.5">
      <c r="A177" s="202"/>
      <c r="B177" s="202"/>
      <c r="C177" s="266"/>
      <c r="D177" s="186"/>
      <c r="E177" s="187"/>
      <c r="F177" s="187"/>
      <c r="G177" s="189"/>
    </row>
    <row r="178" spans="1:7" ht="13.5">
      <c r="A178" s="202"/>
      <c r="B178" s="202"/>
      <c r="C178" s="220" t="s">
        <v>9</v>
      </c>
      <c r="D178" s="186"/>
      <c r="E178" s="187"/>
      <c r="F178" s="187"/>
      <c r="G178" s="200">
        <f>SUM(G152:G176)</f>
        <v>0</v>
      </c>
    </row>
    <row r="179" spans="1:7" ht="13.5">
      <c r="A179" s="202"/>
      <c r="B179" s="202"/>
      <c r="C179" s="220"/>
      <c r="D179" s="186"/>
      <c r="E179" s="187"/>
      <c r="F179" s="187"/>
      <c r="G179" s="200"/>
    </row>
    <row r="180" spans="1:7" ht="13.5">
      <c r="A180" s="202"/>
      <c r="B180" s="202"/>
      <c r="C180" s="220"/>
      <c r="D180" s="186"/>
      <c r="E180" s="187"/>
      <c r="F180" s="187"/>
      <c r="G180" s="200"/>
    </row>
    <row r="181" spans="1:7" ht="13.5">
      <c r="A181" s="461">
        <v>1</v>
      </c>
      <c r="B181" s="459" t="s">
        <v>147</v>
      </c>
      <c r="C181" s="227" t="s">
        <v>317</v>
      </c>
      <c r="D181" s="186"/>
      <c r="E181" s="187"/>
      <c r="F181" s="187"/>
      <c r="G181" s="200"/>
    </row>
    <row r="182" spans="1:7" ht="13.5">
      <c r="A182" s="202"/>
      <c r="B182" s="202"/>
      <c r="C182" s="266"/>
      <c r="D182" s="186"/>
      <c r="E182" s="187"/>
      <c r="F182" s="187"/>
      <c r="G182" s="189"/>
    </row>
    <row r="183" spans="1:7" ht="13.5">
      <c r="A183" s="202"/>
      <c r="B183" s="202"/>
      <c r="C183" s="220" t="s">
        <v>0</v>
      </c>
      <c r="D183" s="186"/>
      <c r="E183" s="187"/>
      <c r="F183" s="187"/>
      <c r="G183" s="189"/>
    </row>
    <row r="184" spans="1:7" ht="13.5">
      <c r="A184" s="202"/>
      <c r="B184" s="202"/>
      <c r="C184" s="266"/>
      <c r="D184" s="186"/>
      <c r="E184" s="187"/>
      <c r="F184" s="189"/>
      <c r="G184" s="189"/>
    </row>
    <row r="185" spans="1:7" ht="14.25">
      <c r="A185" s="201">
        <v>1</v>
      </c>
      <c r="B185" s="202"/>
      <c r="C185" s="221" t="s">
        <v>152</v>
      </c>
      <c r="D185" s="186"/>
      <c r="E185" s="187"/>
      <c r="F185" s="189"/>
      <c r="G185" s="200">
        <f>G12</f>
        <v>0</v>
      </c>
    </row>
    <row r="186" spans="1:7" ht="14.25">
      <c r="A186" s="201"/>
      <c r="B186" s="202"/>
      <c r="C186" s="221"/>
      <c r="D186" s="186"/>
      <c r="E186" s="187"/>
      <c r="F186" s="189"/>
      <c r="G186" s="200"/>
    </row>
    <row r="187" spans="1:7" ht="14.25">
      <c r="A187" s="201">
        <v>2</v>
      </c>
      <c r="B187" s="202"/>
      <c r="C187" s="221" t="s">
        <v>153</v>
      </c>
      <c r="D187" s="186"/>
      <c r="E187" s="187"/>
      <c r="F187" s="189"/>
      <c r="G187" s="200">
        <f>G51</f>
        <v>0</v>
      </c>
    </row>
    <row r="188" spans="1:7" ht="14.25">
      <c r="A188" s="201"/>
      <c r="B188" s="202"/>
      <c r="C188" s="221"/>
      <c r="D188" s="186"/>
      <c r="E188" s="187"/>
      <c r="F188" s="189"/>
      <c r="G188" s="200"/>
    </row>
    <row r="189" spans="1:7" ht="14.25">
      <c r="A189" s="201">
        <v>3</v>
      </c>
      <c r="B189" s="202"/>
      <c r="C189" s="221" t="s">
        <v>150</v>
      </c>
      <c r="D189" s="186"/>
      <c r="E189" s="187"/>
      <c r="F189" s="189"/>
      <c r="G189" s="200">
        <f>G91</f>
        <v>0</v>
      </c>
    </row>
    <row r="190" spans="1:7" ht="14.25">
      <c r="A190" s="201"/>
      <c r="B190" s="202"/>
      <c r="C190" s="221"/>
      <c r="D190" s="186"/>
      <c r="E190" s="187"/>
      <c r="F190" s="189"/>
      <c r="G190" s="200"/>
    </row>
    <row r="191" spans="1:7" ht="14.25">
      <c r="A191" s="201">
        <v>4</v>
      </c>
      <c r="B191" s="202"/>
      <c r="C191" s="221" t="s">
        <v>154</v>
      </c>
      <c r="D191" s="186"/>
      <c r="E191" s="187"/>
      <c r="F191" s="189"/>
      <c r="G191" s="200">
        <f>G124</f>
        <v>0</v>
      </c>
    </row>
    <row r="192" spans="1:7" ht="14.25">
      <c r="A192" s="201"/>
      <c r="B192" s="202"/>
      <c r="C192" s="221"/>
      <c r="D192" s="186"/>
      <c r="E192" s="187"/>
      <c r="F192" s="189"/>
      <c r="G192" s="200"/>
    </row>
    <row r="193" spans="1:7" ht="14.25">
      <c r="A193" s="201">
        <v>5</v>
      </c>
      <c r="B193" s="202"/>
      <c r="C193" s="221" t="s">
        <v>168</v>
      </c>
      <c r="D193" s="186"/>
      <c r="E193" s="187"/>
      <c r="F193" s="189"/>
      <c r="G193" s="200">
        <f>G142</f>
        <v>0</v>
      </c>
    </row>
    <row r="194" spans="1:7" ht="14.25">
      <c r="A194" s="201"/>
      <c r="B194" s="202"/>
      <c r="C194" s="221"/>
      <c r="D194" s="186"/>
      <c r="E194" s="187"/>
      <c r="F194" s="189"/>
      <c r="G194" s="200"/>
    </row>
    <row r="195" spans="1:7" ht="14.25">
      <c r="A195" s="201">
        <v>6</v>
      </c>
      <c r="B195" s="202"/>
      <c r="C195" s="221" t="s">
        <v>155</v>
      </c>
      <c r="D195" s="186"/>
      <c r="E195" s="187"/>
      <c r="F195" s="189"/>
      <c r="G195" s="200">
        <f>G178</f>
        <v>0</v>
      </c>
    </row>
    <row r="196" spans="1:7" ht="13.5">
      <c r="A196" s="202"/>
      <c r="B196" s="202"/>
      <c r="C196" s="190"/>
      <c r="D196" s="186"/>
      <c r="E196" s="187"/>
      <c r="F196" s="189"/>
      <c r="G196" s="189"/>
    </row>
    <row r="197" spans="1:7" ht="13.5">
      <c r="A197" s="202"/>
      <c r="B197" s="202"/>
      <c r="C197" s="222" t="s">
        <v>9</v>
      </c>
      <c r="D197" s="196"/>
      <c r="E197" s="189"/>
      <c r="F197" s="188"/>
      <c r="G197" s="200">
        <f>SUM(G185:G195)</f>
        <v>0</v>
      </c>
    </row>
    <row r="198" spans="1:7" ht="13.5">
      <c r="A198" s="202"/>
      <c r="B198" s="202"/>
      <c r="C198" s="223"/>
      <c r="D198" s="196"/>
      <c r="E198" s="189"/>
      <c r="F198" s="188"/>
      <c r="G198" s="189"/>
    </row>
    <row r="199" spans="1:7" ht="12">
      <c r="A199" s="224"/>
      <c r="B199" s="224"/>
      <c r="C199" s="224"/>
      <c r="D199" s="224"/>
      <c r="E199" s="224"/>
      <c r="F199" s="224"/>
      <c r="G199" s="224"/>
    </row>
  </sheetData>
  <sheetProtection password="CC4B" sheet="1"/>
  <mergeCells count="1">
    <mergeCell ref="A1:B1"/>
  </mergeCells>
  <printOptions/>
  <pageMargins left="0.7086614173228347" right="0.7086614173228347" top="0.7480314960629921" bottom="0.7480314960629921" header="0.31496062992125984" footer="0.31496062992125984"/>
  <pageSetup firstPageNumber="21" useFirstPageNumber="1" horizontalDpi="600" verticalDpi="600" orientation="portrait" paperSize="9" scale="82" r:id="rId1"/>
  <headerFooter>
    <oddHeader>&amp;L&amp;"Times New Roman,Podebljano"&amp;8
D &amp;&amp; Z&amp;"Times New Roman,Uobičajeno" doo&amp;R&amp;"Times New Roman,Uobičajeno"&amp;8
ZOP: KO - 2002</oddHeader>
    <oddFooter>&amp;L&amp;"Times New Roman,Regular"&amp;8investitor:  GRAD ZADAR, Narodni trg 1, 23000 Zadar
građevina:  REKONSTRUKCIJA DIJELA ULICE KREŠIMIROVA OBALA- 1.-4. faza
mjesto i datum: Zadar, travanj 2023.&amp;R&amp;"Times New Roman,Regular"&amp;8str. &amp;P</oddFooter>
  </headerFooter>
  <rowBreaks count="10" manualBreakCount="10">
    <brk id="18" max="6" man="1"/>
    <brk id="31" max="6" man="1"/>
    <brk id="52" max="6" man="1"/>
    <brk id="75" max="6" man="1"/>
    <brk id="91" max="6" man="1"/>
    <brk id="115" max="6" man="1"/>
    <brk id="125" max="6" man="1"/>
    <brk id="143" max="6" man="1"/>
    <brk id="170" max="255" man="1"/>
    <brk id="178" max="255" man="1"/>
  </rowBreaks>
</worksheet>
</file>

<file path=xl/worksheets/sheet5.xml><?xml version="1.0" encoding="utf-8"?>
<worksheet xmlns="http://schemas.openxmlformats.org/spreadsheetml/2006/main" xmlns:r="http://schemas.openxmlformats.org/officeDocument/2006/relationships">
  <dimension ref="A1:F137"/>
  <sheetViews>
    <sheetView showZeros="0" view="pageBreakPreview" zoomScale="85" zoomScaleNormal="85" zoomScaleSheetLayoutView="85" workbookViewId="0" topLeftCell="A1">
      <selection activeCell="H11" sqref="H11"/>
    </sheetView>
  </sheetViews>
  <sheetFormatPr defaultColWidth="9.140625" defaultRowHeight="12.75"/>
  <cols>
    <col min="1" max="1" width="4.57421875" style="117" customWidth="1"/>
    <col min="2" max="2" width="44.00390625" style="240" customWidth="1"/>
    <col min="3" max="3" width="8.7109375" style="245" customWidth="1"/>
    <col min="4" max="4" width="8.421875" style="245" customWidth="1"/>
    <col min="5" max="5" width="12.7109375" style="243" customWidth="1"/>
    <col min="6" max="6" width="15.421875" style="243" customWidth="1"/>
    <col min="7" max="7" width="10.28125" style="114" customWidth="1"/>
    <col min="8" max="16384" width="9.140625" style="114" customWidth="1"/>
  </cols>
  <sheetData>
    <row r="1" spans="1:6" ht="26.25">
      <c r="A1" s="263" t="s">
        <v>362</v>
      </c>
      <c r="B1" s="259" t="s">
        <v>363</v>
      </c>
      <c r="C1" s="259" t="s">
        <v>364</v>
      </c>
      <c r="D1" s="260" t="s">
        <v>365</v>
      </c>
      <c r="E1" s="261" t="s">
        <v>420</v>
      </c>
      <c r="F1" s="262" t="s">
        <v>421</v>
      </c>
    </row>
    <row r="2" spans="1:6" ht="15">
      <c r="A2" s="483" t="s">
        <v>439</v>
      </c>
      <c r="B2" s="483"/>
      <c r="C2" s="483"/>
      <c r="D2" s="483"/>
      <c r="E2" s="483"/>
      <c r="F2" s="483"/>
    </row>
    <row r="3" spans="1:6" ht="15">
      <c r="A3" s="277"/>
      <c r="B3" s="277"/>
      <c r="C3" s="277"/>
      <c r="D3" s="277"/>
      <c r="E3" s="277"/>
      <c r="F3" s="277"/>
    </row>
    <row r="4" spans="1:6" s="115" customFormat="1" ht="207.75" customHeight="1">
      <c r="A4" s="278" t="s">
        <v>197</v>
      </c>
      <c r="B4" s="279" t="s">
        <v>273</v>
      </c>
      <c r="C4" s="280"/>
      <c r="D4" s="280"/>
      <c r="E4" s="280"/>
      <c r="F4" s="280"/>
    </row>
    <row r="5" spans="1:6" s="115" customFormat="1" ht="12.75">
      <c r="A5" s="278"/>
      <c r="B5" s="281"/>
      <c r="C5" s="280"/>
      <c r="D5" s="280"/>
      <c r="E5" s="280"/>
      <c r="F5" s="280"/>
    </row>
    <row r="6" spans="1:6" s="115" customFormat="1" ht="26.25">
      <c r="A6" s="278" t="s">
        <v>198</v>
      </c>
      <c r="B6" s="282" t="s">
        <v>274</v>
      </c>
      <c r="C6" s="280"/>
      <c r="D6" s="280"/>
      <c r="E6" s="280"/>
      <c r="F6" s="280"/>
    </row>
    <row r="7" spans="1:6" ht="12.75">
      <c r="A7" s="283"/>
      <c r="B7" s="284"/>
      <c r="C7" s="280"/>
      <c r="D7" s="280"/>
      <c r="E7" s="280"/>
      <c r="F7" s="280"/>
    </row>
    <row r="8" spans="1:6" ht="12.75">
      <c r="A8" s="278"/>
      <c r="B8" s="285"/>
      <c r="C8" s="286"/>
      <c r="D8" s="286"/>
      <c r="E8" s="287"/>
      <c r="F8" s="287"/>
    </row>
    <row r="9" spans="1:6" ht="12.75">
      <c r="A9" s="278" t="s">
        <v>198</v>
      </c>
      <c r="B9" s="288" t="s">
        <v>200</v>
      </c>
      <c r="C9" s="286"/>
      <c r="D9" s="286"/>
      <c r="E9" s="287"/>
      <c r="F9" s="287"/>
    </row>
    <row r="10" spans="1:6" ht="12.75">
      <c r="A10" s="283" t="s">
        <v>201</v>
      </c>
      <c r="B10" s="289" t="s">
        <v>200</v>
      </c>
      <c r="C10" s="286"/>
      <c r="D10" s="286"/>
      <c r="E10" s="359"/>
      <c r="F10" s="287"/>
    </row>
    <row r="11" spans="1:6" ht="12.75">
      <c r="A11" s="283"/>
      <c r="B11" s="288"/>
      <c r="C11" s="286"/>
      <c r="D11" s="286"/>
      <c r="E11" s="359"/>
      <c r="F11" s="287"/>
    </row>
    <row r="12" spans="1:6" s="115" customFormat="1" ht="26.25">
      <c r="A12" s="278">
        <v>1</v>
      </c>
      <c r="B12" s="290" t="s">
        <v>275</v>
      </c>
      <c r="C12" s="286" t="s">
        <v>203</v>
      </c>
      <c r="D12" s="286">
        <v>320</v>
      </c>
      <c r="E12" s="242"/>
      <c r="F12" s="291">
        <f>D12*E12</f>
        <v>0</v>
      </c>
    </row>
    <row r="13" spans="1:6" s="241" customFormat="1" ht="12.75">
      <c r="A13" s="292"/>
      <c r="B13" s="293"/>
      <c r="C13" s="286"/>
      <c r="D13" s="286"/>
      <c r="E13" s="242"/>
      <c r="F13" s="291"/>
    </row>
    <row r="14" spans="1:6" ht="39">
      <c r="A14" s="278">
        <f>A12+1</f>
        <v>2</v>
      </c>
      <c r="B14" s="288" t="s">
        <v>276</v>
      </c>
      <c r="C14" s="286" t="s">
        <v>277</v>
      </c>
      <c r="D14" s="286">
        <v>1</v>
      </c>
      <c r="E14" s="242"/>
      <c r="F14" s="291">
        <f>D14*E14</f>
        <v>0</v>
      </c>
    </row>
    <row r="15" spans="1:6" ht="12.75">
      <c r="A15" s="278"/>
      <c r="B15" s="288"/>
      <c r="C15" s="286"/>
      <c r="D15" s="286"/>
      <c r="E15" s="242"/>
      <c r="F15" s="291"/>
    </row>
    <row r="16" spans="1:6" ht="66">
      <c r="A16" s="278">
        <f>A14+1</f>
        <v>3</v>
      </c>
      <c r="B16" s="288" t="s">
        <v>278</v>
      </c>
      <c r="C16" s="286" t="s">
        <v>203</v>
      </c>
      <c r="D16" s="286">
        <v>320</v>
      </c>
      <c r="E16" s="242"/>
      <c r="F16" s="291">
        <f>D16*E16</f>
        <v>0</v>
      </c>
    </row>
    <row r="17" spans="1:6" ht="12.75">
      <c r="A17" s="278"/>
      <c r="B17" s="288"/>
      <c r="C17" s="286"/>
      <c r="D17" s="286"/>
      <c r="E17" s="242"/>
      <c r="F17" s="291"/>
    </row>
    <row r="18" spans="1:6" ht="78.75">
      <c r="A18" s="278">
        <f>A16+1</f>
        <v>4</v>
      </c>
      <c r="B18" s="288" t="s">
        <v>279</v>
      </c>
      <c r="C18" s="286" t="s">
        <v>204</v>
      </c>
      <c r="D18" s="286">
        <f>D16*0.2*0.4</f>
        <v>25.6</v>
      </c>
      <c r="E18" s="242"/>
      <c r="F18" s="291">
        <f>D18*E18</f>
        <v>0</v>
      </c>
    </row>
    <row r="19" spans="1:6" ht="12.75">
      <c r="A19" s="278"/>
      <c r="B19" s="288"/>
      <c r="C19" s="286"/>
      <c r="D19" s="286"/>
      <c r="E19" s="242"/>
      <c r="F19" s="291"/>
    </row>
    <row r="20" spans="1:6" s="115" customFormat="1" ht="52.5">
      <c r="A20" s="278">
        <f>A18+1</f>
        <v>5</v>
      </c>
      <c r="B20" s="290" t="s">
        <v>302</v>
      </c>
      <c r="C20" s="286" t="s">
        <v>203</v>
      </c>
      <c r="D20" s="286">
        <v>25</v>
      </c>
      <c r="E20" s="242"/>
      <c r="F20" s="291">
        <f>D20*E20</f>
        <v>0</v>
      </c>
    </row>
    <row r="21" spans="1:6" ht="12.75">
      <c r="A21" s="278"/>
      <c r="B21" s="288"/>
      <c r="C21" s="286"/>
      <c r="D21" s="286"/>
      <c r="E21" s="242"/>
      <c r="F21" s="291"/>
    </row>
    <row r="22" spans="1:6" s="115" customFormat="1" ht="52.5">
      <c r="A22" s="278">
        <f>A20+1</f>
        <v>6</v>
      </c>
      <c r="B22" s="290" t="s">
        <v>303</v>
      </c>
      <c r="C22" s="286" t="s">
        <v>203</v>
      </c>
      <c r="D22" s="286">
        <v>25</v>
      </c>
      <c r="E22" s="242"/>
      <c r="F22" s="291">
        <f>D22*E22</f>
        <v>0</v>
      </c>
    </row>
    <row r="23" spans="1:6" s="115" customFormat="1" ht="12.75">
      <c r="A23" s="278"/>
      <c r="B23" s="290"/>
      <c r="C23" s="286"/>
      <c r="D23" s="286"/>
      <c r="E23" s="242"/>
      <c r="F23" s="291"/>
    </row>
    <row r="24" spans="1:6" ht="26.25">
      <c r="A24" s="278">
        <f>A22+1</f>
        <v>7</v>
      </c>
      <c r="B24" s="290" t="s">
        <v>280</v>
      </c>
      <c r="C24" s="294" t="s">
        <v>281</v>
      </c>
      <c r="D24" s="286">
        <f>D16*0.1*0.4</f>
        <v>12.8</v>
      </c>
      <c r="E24" s="242"/>
      <c r="F24" s="291">
        <f>D24*E24</f>
        <v>0</v>
      </c>
    </row>
    <row r="25" spans="1:6" s="116" customFormat="1" ht="14.25">
      <c r="A25" s="295"/>
      <c r="B25" s="296"/>
      <c r="C25" s="294"/>
      <c r="D25" s="297"/>
      <c r="E25" s="242"/>
      <c r="F25" s="291"/>
    </row>
    <row r="26" spans="1:6" ht="26.25">
      <c r="A26" s="278">
        <f>A24+1</f>
        <v>8</v>
      </c>
      <c r="B26" s="290" t="s">
        <v>282</v>
      </c>
      <c r="C26" s="294" t="s">
        <v>281</v>
      </c>
      <c r="D26" s="286">
        <f>50*0.1*0.4</f>
        <v>2</v>
      </c>
      <c r="E26" s="242"/>
      <c r="F26" s="291">
        <f>D26*E26</f>
        <v>0</v>
      </c>
    </row>
    <row r="27" spans="1:6" s="115" customFormat="1" ht="12.75">
      <c r="A27" s="278"/>
      <c r="B27" s="290"/>
      <c r="C27" s="286"/>
      <c r="D27" s="286"/>
      <c r="E27" s="242"/>
      <c r="F27" s="291"/>
    </row>
    <row r="28" spans="1:6" s="115" customFormat="1" ht="26.25">
      <c r="A28" s="278">
        <f>A26+1</f>
        <v>9</v>
      </c>
      <c r="B28" s="290" t="s">
        <v>283</v>
      </c>
      <c r="C28" s="286" t="s">
        <v>204</v>
      </c>
      <c r="D28" s="286">
        <v>1</v>
      </c>
      <c r="E28" s="242"/>
      <c r="F28" s="291">
        <f>D28*E28</f>
        <v>0</v>
      </c>
    </row>
    <row r="29" spans="1:6" s="115" customFormat="1" ht="12.75">
      <c r="A29" s="278"/>
      <c r="B29" s="290"/>
      <c r="C29" s="286"/>
      <c r="D29" s="286"/>
      <c r="E29" s="242"/>
      <c r="F29" s="291"/>
    </row>
    <row r="30" spans="1:6" s="115" customFormat="1" ht="26.25">
      <c r="A30" s="278">
        <f>A28+1</f>
        <v>10</v>
      </c>
      <c r="B30" s="290" t="s">
        <v>284</v>
      </c>
      <c r="C30" s="286" t="s">
        <v>203</v>
      </c>
      <c r="D30" s="286">
        <v>320</v>
      </c>
      <c r="E30" s="242"/>
      <c r="F30" s="291">
        <f>D30*E30</f>
        <v>0</v>
      </c>
    </row>
    <row r="31" spans="1:6" s="115" customFormat="1" ht="12.75">
      <c r="A31" s="278"/>
      <c r="B31" s="290"/>
      <c r="C31" s="286"/>
      <c r="D31" s="286"/>
      <c r="E31" s="242"/>
      <c r="F31" s="291"/>
    </row>
    <row r="32" spans="1:6" s="115" customFormat="1" ht="26.25">
      <c r="A32" s="278">
        <f>A30+1</f>
        <v>11</v>
      </c>
      <c r="B32" s="290" t="s">
        <v>285</v>
      </c>
      <c r="C32" s="286" t="s">
        <v>203</v>
      </c>
      <c r="D32" s="286">
        <v>320</v>
      </c>
      <c r="E32" s="242"/>
      <c r="F32" s="291">
        <f>D32*E32</f>
        <v>0</v>
      </c>
    </row>
    <row r="33" spans="1:6" s="115" customFormat="1" ht="12.75">
      <c r="A33" s="278"/>
      <c r="B33" s="290"/>
      <c r="C33" s="286"/>
      <c r="D33" s="286"/>
      <c r="E33" s="242"/>
      <c r="F33" s="291"/>
    </row>
    <row r="34" spans="1:6" s="115" customFormat="1" ht="52.5">
      <c r="A34" s="278">
        <f>A32+1</f>
        <v>12</v>
      </c>
      <c r="B34" s="290" t="s">
        <v>311</v>
      </c>
      <c r="C34" s="286" t="s">
        <v>2</v>
      </c>
      <c r="D34" s="286">
        <v>12</v>
      </c>
      <c r="E34" s="242"/>
      <c r="F34" s="291">
        <f>D34*E34</f>
        <v>0</v>
      </c>
    </row>
    <row r="35" spans="1:6" s="115" customFormat="1" ht="12.75">
      <c r="A35" s="283"/>
      <c r="B35" s="290"/>
      <c r="C35" s="286"/>
      <c r="D35" s="286"/>
      <c r="E35" s="242"/>
      <c r="F35" s="291"/>
    </row>
    <row r="36" spans="1:6" s="115" customFormat="1" ht="144.75">
      <c r="A36" s="278">
        <f>A34+1</f>
        <v>13</v>
      </c>
      <c r="B36" s="290" t="s">
        <v>286</v>
      </c>
      <c r="C36" s="286"/>
      <c r="D36" s="286">
        <v>9</v>
      </c>
      <c r="E36" s="242"/>
      <c r="F36" s="291">
        <f>D36*E36</f>
        <v>0</v>
      </c>
    </row>
    <row r="37" spans="1:6" s="115" customFormat="1" ht="12.75">
      <c r="A37" s="283"/>
      <c r="B37" s="290"/>
      <c r="C37" s="286"/>
      <c r="D37" s="286"/>
      <c r="E37" s="242"/>
      <c r="F37" s="291"/>
    </row>
    <row r="38" spans="1:6" s="115" customFormat="1" ht="118.5">
      <c r="A38" s="278">
        <f>A36+1</f>
        <v>14</v>
      </c>
      <c r="B38" s="290" t="s">
        <v>287</v>
      </c>
      <c r="C38" s="286" t="s">
        <v>202</v>
      </c>
      <c r="D38" s="286">
        <v>3</v>
      </c>
      <c r="E38" s="242"/>
      <c r="F38" s="291">
        <f>D38*E38</f>
        <v>0</v>
      </c>
    </row>
    <row r="39" spans="1:6" s="241" customFormat="1" ht="12.75">
      <c r="A39" s="292"/>
      <c r="B39" s="293"/>
      <c r="C39" s="286"/>
      <c r="D39" s="286"/>
      <c r="E39" s="242"/>
      <c r="F39" s="291"/>
    </row>
    <row r="40" spans="1:6" s="115" customFormat="1" ht="26.25">
      <c r="A40" s="278">
        <f>A38+1</f>
        <v>15</v>
      </c>
      <c r="B40" s="290" t="s">
        <v>288</v>
      </c>
      <c r="C40" s="286" t="s">
        <v>202</v>
      </c>
      <c r="D40" s="286">
        <v>5</v>
      </c>
      <c r="E40" s="242"/>
      <c r="F40" s="291">
        <f>D40*E40</f>
        <v>0</v>
      </c>
    </row>
    <row r="41" spans="1:6" s="241" customFormat="1" ht="12.75">
      <c r="A41" s="292"/>
      <c r="B41" s="293"/>
      <c r="C41" s="286"/>
      <c r="D41" s="286"/>
      <c r="E41" s="242"/>
      <c r="F41" s="291"/>
    </row>
    <row r="42" spans="1:6" s="115" customFormat="1" ht="52.5">
      <c r="A42" s="278">
        <f>A40+1</f>
        <v>16</v>
      </c>
      <c r="B42" s="290" t="s">
        <v>205</v>
      </c>
      <c r="C42" s="286" t="s">
        <v>277</v>
      </c>
      <c r="D42" s="286">
        <v>1</v>
      </c>
      <c r="E42" s="242"/>
      <c r="F42" s="291">
        <f>D42*E42</f>
        <v>0</v>
      </c>
    </row>
    <row r="43" spans="1:6" s="115" customFormat="1" ht="12.75">
      <c r="A43" s="278"/>
      <c r="B43" s="290"/>
      <c r="C43" s="286"/>
      <c r="D43" s="286"/>
      <c r="E43" s="242"/>
      <c r="F43" s="291"/>
    </row>
    <row r="44" spans="1:6" s="115" customFormat="1" ht="26.25">
      <c r="A44" s="278">
        <f>A42+1</f>
        <v>17</v>
      </c>
      <c r="B44" s="290" t="s">
        <v>289</v>
      </c>
      <c r="C44" s="286" t="s">
        <v>204</v>
      </c>
      <c r="D44" s="286">
        <f>D12*0.1*0.4</f>
        <v>12.8</v>
      </c>
      <c r="E44" s="242"/>
      <c r="F44" s="291">
        <f>D44*E44</f>
        <v>0</v>
      </c>
    </row>
    <row r="45" spans="1:6" s="115" customFormat="1" ht="12.75">
      <c r="A45" s="278"/>
      <c r="B45" s="290"/>
      <c r="C45" s="286"/>
      <c r="D45" s="286"/>
      <c r="E45" s="242"/>
      <c r="F45" s="291"/>
    </row>
    <row r="46" spans="1:6" s="115" customFormat="1" ht="12.75">
      <c r="A46" s="278">
        <f>A44+1</f>
        <v>18</v>
      </c>
      <c r="B46" s="290" t="s">
        <v>206</v>
      </c>
      <c r="C46" s="286" t="s">
        <v>277</v>
      </c>
      <c r="D46" s="286">
        <v>1</v>
      </c>
      <c r="E46" s="242"/>
      <c r="F46" s="291">
        <f>D46*E46</f>
        <v>0</v>
      </c>
    </row>
    <row r="47" spans="1:6" s="241" customFormat="1" ht="12.75">
      <c r="A47" s="292"/>
      <c r="B47" s="293"/>
      <c r="C47" s="286"/>
      <c r="D47" s="286"/>
      <c r="E47" s="242"/>
      <c r="F47" s="291"/>
    </row>
    <row r="48" spans="1:6" s="115" customFormat="1" ht="12.75">
      <c r="A48" s="278"/>
      <c r="B48" s="298" t="s">
        <v>207</v>
      </c>
      <c r="C48" s="299"/>
      <c r="D48" s="300"/>
      <c r="E48" s="360"/>
      <c r="F48" s="302">
        <f>SUM(F12:F46)</f>
        <v>0</v>
      </c>
    </row>
    <row r="49" spans="1:6" s="241" customFormat="1" ht="12.75">
      <c r="A49" s="292"/>
      <c r="B49" s="293"/>
      <c r="C49" s="286"/>
      <c r="D49" s="286"/>
      <c r="E49" s="242"/>
      <c r="F49" s="291"/>
    </row>
    <row r="50" spans="1:6" s="243" customFormat="1" ht="12.75">
      <c r="A50" s="283" t="s">
        <v>208</v>
      </c>
      <c r="B50" s="289" t="s">
        <v>209</v>
      </c>
      <c r="C50" s="286"/>
      <c r="D50" s="286"/>
      <c r="E50" s="242"/>
      <c r="F50" s="291"/>
    </row>
    <row r="51" spans="1:6" s="241" customFormat="1" ht="12.75">
      <c r="A51" s="303"/>
      <c r="B51" s="293"/>
      <c r="C51" s="286"/>
      <c r="D51" s="286"/>
      <c r="E51" s="242"/>
      <c r="F51" s="291"/>
    </row>
    <row r="52" spans="1:6" s="244" customFormat="1" ht="316.5">
      <c r="A52" s="304">
        <v>1</v>
      </c>
      <c r="B52" s="305" t="s">
        <v>310</v>
      </c>
      <c r="C52" s="306"/>
      <c r="D52" s="306"/>
      <c r="E52" s="361"/>
      <c r="F52" s="307"/>
    </row>
    <row r="53" spans="1:6" s="244" customFormat="1" ht="171">
      <c r="A53" s="304"/>
      <c r="B53" s="305" t="s">
        <v>305</v>
      </c>
      <c r="C53" s="306" t="s">
        <v>2</v>
      </c>
      <c r="D53" s="306">
        <v>3</v>
      </c>
      <c r="E53" s="361"/>
      <c r="F53" s="307">
        <f>D53*E53</f>
        <v>0</v>
      </c>
    </row>
    <row r="54" spans="1:6" s="244" customFormat="1" ht="12.75">
      <c r="A54" s="308"/>
      <c r="B54" s="309"/>
      <c r="C54" s="306"/>
      <c r="D54" s="306"/>
      <c r="E54" s="361"/>
      <c r="F54" s="307"/>
    </row>
    <row r="55" spans="1:6" s="241" customFormat="1" ht="290.25">
      <c r="A55" s="278">
        <f>1+A52</f>
        <v>2</v>
      </c>
      <c r="B55" s="310" t="s">
        <v>304</v>
      </c>
      <c r="C55" s="286"/>
      <c r="D55" s="286"/>
      <c r="E55" s="242"/>
      <c r="F55" s="291"/>
    </row>
    <row r="56" spans="1:6" s="241" customFormat="1" ht="303">
      <c r="A56" s="278"/>
      <c r="B56" s="309" t="s">
        <v>306</v>
      </c>
      <c r="C56" s="286" t="s">
        <v>2</v>
      </c>
      <c r="D56" s="286">
        <v>5</v>
      </c>
      <c r="E56" s="242"/>
      <c r="F56" s="291">
        <f>D56*E56</f>
        <v>0</v>
      </c>
    </row>
    <row r="57" spans="1:6" s="241" customFormat="1" ht="12.75">
      <c r="A57" s="278"/>
      <c r="B57" s="310"/>
      <c r="C57" s="286"/>
      <c r="D57" s="286"/>
      <c r="E57" s="242"/>
      <c r="F57" s="291"/>
    </row>
    <row r="58" spans="1:6" s="241" customFormat="1" ht="290.25">
      <c r="A58" s="278">
        <f>1+A55</f>
        <v>3</v>
      </c>
      <c r="B58" s="310" t="s">
        <v>290</v>
      </c>
      <c r="C58" s="286"/>
      <c r="D58" s="286"/>
      <c r="E58" s="242"/>
      <c r="F58" s="291"/>
    </row>
    <row r="59" spans="1:6" s="241" customFormat="1" ht="330">
      <c r="A59" s="278"/>
      <c r="B59" s="309" t="s">
        <v>291</v>
      </c>
      <c r="C59" s="286" t="s">
        <v>2</v>
      </c>
      <c r="D59" s="286">
        <v>4</v>
      </c>
      <c r="E59" s="242"/>
      <c r="F59" s="291">
        <f>D59*E59</f>
        <v>0</v>
      </c>
    </row>
    <row r="60" spans="1:6" s="241" customFormat="1" ht="12.75">
      <c r="A60" s="278"/>
      <c r="B60" s="311"/>
      <c r="C60" s="286"/>
      <c r="D60" s="286"/>
      <c r="E60" s="242"/>
      <c r="F60" s="291"/>
    </row>
    <row r="61" spans="1:6" s="241" customFormat="1" ht="290.25">
      <c r="A61" s="278">
        <f>1+A58</f>
        <v>4</v>
      </c>
      <c r="B61" s="310" t="s">
        <v>292</v>
      </c>
      <c r="C61" s="286" t="s">
        <v>2</v>
      </c>
      <c r="D61" s="286">
        <v>4</v>
      </c>
      <c r="E61" s="242"/>
      <c r="F61" s="291">
        <f>D61*E61</f>
        <v>0</v>
      </c>
    </row>
    <row r="62" spans="1:6" s="241" customFormat="1" ht="12.75">
      <c r="A62" s="278"/>
      <c r="B62" s="311"/>
      <c r="C62" s="286"/>
      <c r="D62" s="286"/>
      <c r="E62" s="242"/>
      <c r="F62" s="291"/>
    </row>
    <row r="63" spans="1:6" s="241" customFormat="1" ht="290.25">
      <c r="A63" s="278">
        <f>1+A61</f>
        <v>5</v>
      </c>
      <c r="B63" s="310" t="s">
        <v>293</v>
      </c>
      <c r="C63" s="286" t="s">
        <v>2</v>
      </c>
      <c r="D63" s="286">
        <v>5</v>
      </c>
      <c r="E63" s="242"/>
      <c r="F63" s="291">
        <f>D63*E63</f>
        <v>0</v>
      </c>
    </row>
    <row r="64" spans="1:6" s="241" customFormat="1" ht="12.75">
      <c r="A64" s="303"/>
      <c r="B64" s="293"/>
      <c r="C64" s="286"/>
      <c r="D64" s="286"/>
      <c r="E64" s="242"/>
      <c r="F64" s="291"/>
    </row>
    <row r="65" spans="1:6" s="115" customFormat="1" ht="26.25">
      <c r="A65" s="278">
        <f>A63+1</f>
        <v>6</v>
      </c>
      <c r="B65" s="290" t="s">
        <v>309</v>
      </c>
      <c r="C65" s="286" t="s">
        <v>277</v>
      </c>
      <c r="D65" s="286">
        <v>1</v>
      </c>
      <c r="E65" s="242"/>
      <c r="F65" s="291">
        <f>D65*E65</f>
        <v>0</v>
      </c>
    </row>
    <row r="66" spans="1:6" s="241" customFormat="1" ht="12.75">
      <c r="A66" s="303"/>
      <c r="B66" s="293"/>
      <c r="C66" s="286"/>
      <c r="D66" s="286"/>
      <c r="E66" s="242"/>
      <c r="F66" s="291"/>
    </row>
    <row r="67" spans="1:6" s="115" customFormat="1" ht="39">
      <c r="A67" s="278">
        <f>A65+1</f>
        <v>7</v>
      </c>
      <c r="B67" s="290" t="s">
        <v>308</v>
      </c>
      <c r="C67" s="286" t="s">
        <v>203</v>
      </c>
      <c r="D67" s="286">
        <v>180</v>
      </c>
      <c r="E67" s="242"/>
      <c r="F67" s="291">
        <f>D67*E67</f>
        <v>0</v>
      </c>
    </row>
    <row r="68" spans="1:6" s="115" customFormat="1" ht="12.75">
      <c r="A68" s="283"/>
      <c r="B68" s="290"/>
      <c r="C68" s="286"/>
      <c r="D68" s="286"/>
      <c r="E68" s="242"/>
      <c r="F68" s="291"/>
    </row>
    <row r="69" spans="1:6" s="115" customFormat="1" ht="39">
      <c r="A69" s="278">
        <f>A67+1</f>
        <v>8</v>
      </c>
      <c r="B69" s="290" t="s">
        <v>307</v>
      </c>
      <c r="C69" s="286" t="s">
        <v>203</v>
      </c>
      <c r="D69" s="286">
        <v>390</v>
      </c>
      <c r="E69" s="242"/>
      <c r="F69" s="291">
        <f>D69*E69</f>
        <v>0</v>
      </c>
    </row>
    <row r="70" spans="1:6" s="115" customFormat="1" ht="12.75">
      <c r="A70" s="283"/>
      <c r="B70" s="290"/>
      <c r="C70" s="286"/>
      <c r="D70" s="286"/>
      <c r="E70" s="242"/>
      <c r="F70" s="291"/>
    </row>
    <row r="71" spans="1:6" s="115" customFormat="1" ht="66">
      <c r="A71" s="278">
        <f>A69+1</f>
        <v>9</v>
      </c>
      <c r="B71" s="290" t="s">
        <v>294</v>
      </c>
      <c r="C71" s="286" t="s">
        <v>203</v>
      </c>
      <c r="D71" s="286">
        <v>120</v>
      </c>
      <c r="E71" s="242"/>
      <c r="F71" s="291">
        <f>D71*E71</f>
        <v>0</v>
      </c>
    </row>
    <row r="72" spans="1:6" s="115" customFormat="1" ht="12.75">
      <c r="A72" s="278"/>
      <c r="B72" s="290"/>
      <c r="C72" s="286"/>
      <c r="D72" s="286"/>
      <c r="E72" s="242"/>
      <c r="F72" s="291"/>
    </row>
    <row r="73" spans="1:6" s="115" customFormat="1" ht="26.25">
      <c r="A73" s="278">
        <f>A71+1</f>
        <v>10</v>
      </c>
      <c r="B73" s="290" t="s">
        <v>295</v>
      </c>
      <c r="C73" s="286" t="s">
        <v>203</v>
      </c>
      <c r="D73" s="286">
        <v>320</v>
      </c>
      <c r="E73" s="242"/>
      <c r="F73" s="291">
        <f>D73*E73</f>
        <v>0</v>
      </c>
    </row>
    <row r="74" spans="1:6" s="115" customFormat="1" ht="12.75">
      <c r="A74" s="278"/>
      <c r="B74" s="290"/>
      <c r="C74" s="286"/>
      <c r="D74" s="286"/>
      <c r="E74" s="242"/>
      <c r="F74" s="291"/>
    </row>
    <row r="75" spans="1:6" s="115" customFormat="1" ht="12.75">
      <c r="A75" s="278">
        <f>A73+1</f>
        <v>11</v>
      </c>
      <c r="B75" s="290" t="s">
        <v>210</v>
      </c>
      <c r="C75" s="286" t="s">
        <v>2</v>
      </c>
      <c r="D75" s="286">
        <v>12</v>
      </c>
      <c r="E75" s="242"/>
      <c r="F75" s="291">
        <f>D75*E75</f>
        <v>0</v>
      </c>
    </row>
    <row r="76" spans="1:6" s="115" customFormat="1" ht="12.75">
      <c r="A76" s="278"/>
      <c r="B76" s="290"/>
      <c r="C76" s="286"/>
      <c r="D76" s="286"/>
      <c r="E76" s="242"/>
      <c r="F76" s="291"/>
    </row>
    <row r="77" spans="1:6" s="115" customFormat="1" ht="26.25">
      <c r="A77" s="278">
        <f>A75+1</f>
        <v>12</v>
      </c>
      <c r="B77" s="290" t="s">
        <v>211</v>
      </c>
      <c r="C77" s="286" t="s">
        <v>2</v>
      </c>
      <c r="D77" s="286">
        <v>12</v>
      </c>
      <c r="E77" s="242"/>
      <c r="F77" s="291">
        <f>D77*E77</f>
        <v>0</v>
      </c>
    </row>
    <row r="78" spans="1:6" s="115" customFormat="1" ht="12.75">
      <c r="A78" s="278"/>
      <c r="B78" s="312"/>
      <c r="C78" s="286"/>
      <c r="D78" s="286"/>
      <c r="E78" s="242"/>
      <c r="F78" s="291"/>
    </row>
    <row r="79" spans="1:6" s="115" customFormat="1" ht="26.25">
      <c r="A79" s="278">
        <f>A77+1</f>
        <v>13</v>
      </c>
      <c r="B79" s="312" t="s">
        <v>212</v>
      </c>
      <c r="C79" s="286" t="s">
        <v>2</v>
      </c>
      <c r="D79" s="286">
        <v>21</v>
      </c>
      <c r="E79" s="242"/>
      <c r="F79" s="291">
        <f>D79*E79</f>
        <v>0</v>
      </c>
    </row>
    <row r="80" spans="1:6" s="241" customFormat="1" ht="12.75">
      <c r="A80" s="292"/>
      <c r="B80" s="313"/>
      <c r="C80" s="286"/>
      <c r="D80" s="286"/>
      <c r="E80" s="242"/>
      <c r="F80" s="291"/>
    </row>
    <row r="81" spans="1:6" s="115" customFormat="1" ht="66">
      <c r="A81" s="278">
        <f>A79+1</f>
        <v>14</v>
      </c>
      <c r="B81" s="314" t="s">
        <v>296</v>
      </c>
      <c r="C81" s="315"/>
      <c r="D81" s="315"/>
      <c r="E81" s="362"/>
      <c r="F81" s="316"/>
    </row>
    <row r="82" spans="1:6" s="115" customFormat="1" ht="12.75">
      <c r="A82" s="317"/>
      <c r="B82" s="290"/>
      <c r="C82" s="286" t="s">
        <v>7</v>
      </c>
      <c r="D82" s="286">
        <v>25</v>
      </c>
      <c r="E82" s="363"/>
      <c r="F82" s="318">
        <f>D82*E82</f>
        <v>0</v>
      </c>
    </row>
    <row r="83" spans="1:6" s="241" customFormat="1" ht="12.75">
      <c r="A83" s="292"/>
      <c r="B83" s="313"/>
      <c r="C83" s="286"/>
      <c r="D83" s="286"/>
      <c r="E83" s="242"/>
      <c r="F83" s="291"/>
    </row>
    <row r="84" spans="1:6" s="115" customFormat="1" ht="66">
      <c r="A84" s="278">
        <f>A81+1</f>
        <v>15</v>
      </c>
      <c r="B84" s="314" t="s">
        <v>297</v>
      </c>
      <c r="C84" s="315"/>
      <c r="D84" s="315"/>
      <c r="E84" s="362"/>
      <c r="F84" s="316"/>
    </row>
    <row r="85" spans="1:6" s="115" customFormat="1" ht="12.75">
      <c r="A85" s="317"/>
      <c r="B85" s="290"/>
      <c r="C85" s="286" t="s">
        <v>7</v>
      </c>
      <c r="D85" s="286">
        <v>2</v>
      </c>
      <c r="E85" s="363"/>
      <c r="F85" s="318">
        <f>D85*E85</f>
        <v>0</v>
      </c>
    </row>
    <row r="86" spans="1:6" s="241" customFormat="1" ht="12.75">
      <c r="A86" s="319"/>
      <c r="B86" s="320"/>
      <c r="C86" s="286"/>
      <c r="D86" s="286"/>
      <c r="E86" s="242"/>
      <c r="F86" s="291"/>
    </row>
    <row r="87" spans="1:6" s="115" customFormat="1" ht="39">
      <c r="A87" s="278">
        <f>A84+1</f>
        <v>16</v>
      </c>
      <c r="B87" s="321" t="s">
        <v>298</v>
      </c>
      <c r="C87" s="286" t="s">
        <v>7</v>
      </c>
      <c r="D87" s="286">
        <v>22</v>
      </c>
      <c r="E87" s="242"/>
      <c r="F87" s="318">
        <f>D87*E87</f>
        <v>0</v>
      </c>
    </row>
    <row r="88" spans="1:6" s="115" customFormat="1" ht="12.75">
      <c r="A88" s="317"/>
      <c r="B88" s="321"/>
      <c r="C88" s="286"/>
      <c r="D88" s="286"/>
      <c r="E88" s="242"/>
      <c r="F88" s="318"/>
    </row>
    <row r="89" spans="1:6" s="115" customFormat="1" ht="52.5">
      <c r="A89" s="278">
        <f>A87+1</f>
        <v>17</v>
      </c>
      <c r="B89" s="321" t="s">
        <v>299</v>
      </c>
      <c r="C89" s="286" t="s">
        <v>2</v>
      </c>
      <c r="D89" s="286">
        <v>24</v>
      </c>
      <c r="E89" s="242"/>
      <c r="F89" s="318">
        <f>D89*E89</f>
        <v>0</v>
      </c>
    </row>
    <row r="90" spans="1:6" s="115" customFormat="1" ht="12.75">
      <c r="A90" s="317"/>
      <c r="B90" s="321"/>
      <c r="C90" s="286"/>
      <c r="D90" s="286"/>
      <c r="E90" s="242"/>
      <c r="F90" s="318"/>
    </row>
    <row r="91" spans="1:6" s="115" customFormat="1" ht="26.25">
      <c r="A91" s="278">
        <f>A89+1</f>
        <v>18</v>
      </c>
      <c r="B91" s="290" t="s">
        <v>300</v>
      </c>
      <c r="C91" s="286" t="s">
        <v>2</v>
      </c>
      <c r="D91" s="286">
        <v>12</v>
      </c>
      <c r="E91" s="242"/>
      <c r="F91" s="318">
        <f>D91*E91</f>
        <v>0</v>
      </c>
    </row>
    <row r="92" spans="1:6" s="115" customFormat="1" ht="12.75">
      <c r="A92" s="317"/>
      <c r="B92" s="290"/>
      <c r="C92" s="286"/>
      <c r="D92" s="286"/>
      <c r="E92" s="242"/>
      <c r="F92" s="318"/>
    </row>
    <row r="93" spans="1:6" s="115" customFormat="1" ht="12.75">
      <c r="A93" s="278">
        <f>A91+1</f>
        <v>19</v>
      </c>
      <c r="B93" s="321" t="s">
        <v>213</v>
      </c>
      <c r="C93" s="286" t="s">
        <v>7</v>
      </c>
      <c r="D93" s="286">
        <v>1</v>
      </c>
      <c r="E93" s="242"/>
      <c r="F93" s="318">
        <f>D93*E93</f>
        <v>0</v>
      </c>
    </row>
    <row r="94" spans="1:6" ht="12.75">
      <c r="A94" s="317"/>
      <c r="B94" s="322"/>
      <c r="C94" s="286"/>
      <c r="D94" s="286"/>
      <c r="E94" s="242"/>
      <c r="F94" s="291"/>
    </row>
    <row r="95" spans="1:6" ht="12.75">
      <c r="A95" s="317"/>
      <c r="B95" s="323" t="s">
        <v>214</v>
      </c>
      <c r="C95" s="324"/>
      <c r="D95" s="324"/>
      <c r="E95" s="360"/>
      <c r="F95" s="302">
        <f>SUM(F53:F94)</f>
        <v>0</v>
      </c>
    </row>
    <row r="96" spans="1:6" ht="12.75">
      <c r="A96" s="317"/>
      <c r="B96" s="325"/>
      <c r="C96" s="286"/>
      <c r="D96" s="286"/>
      <c r="E96" s="242"/>
      <c r="F96" s="326"/>
    </row>
    <row r="97" spans="1:6" ht="12.75">
      <c r="A97" s="317"/>
      <c r="B97" s="327"/>
      <c r="C97" s="286"/>
      <c r="D97" s="286"/>
      <c r="E97" s="242"/>
      <c r="F97" s="291"/>
    </row>
    <row r="98" spans="1:6" ht="12.75">
      <c r="A98" s="283" t="s">
        <v>215</v>
      </c>
      <c r="B98" s="289" t="s">
        <v>216</v>
      </c>
      <c r="C98" s="286"/>
      <c r="D98" s="286"/>
      <c r="E98" s="242"/>
      <c r="F98" s="291"/>
    </row>
    <row r="99" spans="1:6" ht="12.75">
      <c r="A99" s="283"/>
      <c r="B99" s="328"/>
      <c r="C99" s="286"/>
      <c r="D99" s="286"/>
      <c r="E99" s="242"/>
      <c r="F99" s="291"/>
    </row>
    <row r="100" spans="1:6" ht="52.5">
      <c r="A100" s="317" t="s">
        <v>201</v>
      </c>
      <c r="B100" s="327" t="s">
        <v>217</v>
      </c>
      <c r="C100" s="286" t="s">
        <v>277</v>
      </c>
      <c r="D100" s="286">
        <v>1</v>
      </c>
      <c r="E100" s="242"/>
      <c r="F100" s="318">
        <f>D100*E100</f>
        <v>0</v>
      </c>
    </row>
    <row r="101" spans="1:6" ht="12.75">
      <c r="A101" s="317"/>
      <c r="B101" s="327"/>
      <c r="C101" s="286"/>
      <c r="D101" s="286"/>
      <c r="E101" s="242"/>
      <c r="F101" s="291"/>
    </row>
    <row r="102" spans="1:6" ht="26.25">
      <c r="A102" s="317" t="s">
        <v>208</v>
      </c>
      <c r="B102" s="327" t="s">
        <v>218</v>
      </c>
      <c r="C102" s="286"/>
      <c r="D102" s="286"/>
      <c r="E102" s="242"/>
      <c r="F102" s="291"/>
    </row>
    <row r="103" spans="1:6" ht="12.75">
      <c r="A103" s="278"/>
      <c r="B103" s="290" t="s">
        <v>219</v>
      </c>
      <c r="C103" s="329"/>
      <c r="D103" s="329"/>
      <c r="E103" s="364"/>
      <c r="F103" s="330"/>
    </row>
    <row r="104" spans="1:6" ht="12.75">
      <c r="A104" s="278"/>
      <c r="B104" s="290" t="s">
        <v>301</v>
      </c>
      <c r="C104" s="329"/>
      <c r="D104" s="329"/>
      <c r="E104" s="364"/>
      <c r="F104" s="330"/>
    </row>
    <row r="105" spans="1:6" ht="12.75">
      <c r="A105" s="278"/>
      <c r="B105" s="290" t="s">
        <v>220</v>
      </c>
      <c r="C105" s="329"/>
      <c r="D105" s="329"/>
      <c r="E105" s="364"/>
      <c r="F105" s="330"/>
    </row>
    <row r="106" spans="1:6" ht="12.75">
      <c r="A106" s="278"/>
      <c r="B106" s="314" t="s">
        <v>221</v>
      </c>
      <c r="C106" s="331"/>
      <c r="D106" s="332"/>
      <c r="E106" s="365"/>
      <c r="F106" s="333"/>
    </row>
    <row r="107" spans="1:6" ht="12.75">
      <c r="A107" s="278"/>
      <c r="B107" s="334"/>
      <c r="C107" s="286" t="s">
        <v>202</v>
      </c>
      <c r="D107" s="286">
        <v>1</v>
      </c>
      <c r="E107" s="242"/>
      <c r="F107" s="291">
        <f>D107*E107</f>
        <v>0</v>
      </c>
    </row>
    <row r="108" spans="1:6" ht="12.75">
      <c r="A108" s="278"/>
      <c r="B108" s="334"/>
      <c r="C108" s="286"/>
      <c r="D108" s="329"/>
      <c r="E108" s="242"/>
      <c r="F108" s="330"/>
    </row>
    <row r="109" spans="1:6" ht="12.75">
      <c r="A109" s="278" t="s">
        <v>215</v>
      </c>
      <c r="B109" s="288" t="s">
        <v>222</v>
      </c>
      <c r="C109" s="286" t="s">
        <v>277</v>
      </c>
      <c r="D109" s="286">
        <v>1</v>
      </c>
      <c r="E109" s="242"/>
      <c r="F109" s="291">
        <f>D109*E109</f>
        <v>0</v>
      </c>
    </row>
    <row r="110" spans="1:6" ht="12.75">
      <c r="A110" s="283"/>
      <c r="B110" s="288"/>
      <c r="C110" s="286"/>
      <c r="D110" s="286"/>
      <c r="E110" s="242"/>
      <c r="F110" s="291"/>
    </row>
    <row r="111" spans="1:6" ht="12.75">
      <c r="A111" s="278" t="s">
        <v>199</v>
      </c>
      <c r="B111" s="288" t="s">
        <v>223</v>
      </c>
      <c r="C111" s="286" t="s">
        <v>277</v>
      </c>
      <c r="D111" s="286">
        <v>1</v>
      </c>
      <c r="E111" s="242"/>
      <c r="F111" s="291">
        <f>D111*E111</f>
        <v>0</v>
      </c>
    </row>
    <row r="112" spans="1:6" ht="12.75">
      <c r="A112" s="278"/>
      <c r="B112" s="285"/>
      <c r="C112" s="335"/>
      <c r="D112" s="335"/>
      <c r="E112" s="336"/>
      <c r="F112" s="336"/>
    </row>
    <row r="113" spans="1:6" ht="12.75">
      <c r="A113" s="278"/>
      <c r="B113" s="337" t="s">
        <v>224</v>
      </c>
      <c r="C113" s="324"/>
      <c r="D113" s="324"/>
      <c r="E113" s="301"/>
      <c r="F113" s="302">
        <f>SUM(F100:F112)</f>
        <v>0</v>
      </c>
    </row>
    <row r="114" spans="1:6" ht="12.75">
      <c r="A114" s="278"/>
      <c r="B114" s="285"/>
      <c r="C114" s="335"/>
      <c r="D114" s="335"/>
      <c r="E114" s="336"/>
      <c r="F114" s="336"/>
    </row>
    <row r="115" spans="1:6" ht="12" customHeight="1" thickBot="1">
      <c r="A115" s="283"/>
      <c r="B115" s="338"/>
      <c r="C115" s="335"/>
      <c r="D115" s="335"/>
      <c r="E115" s="336"/>
      <c r="F115" s="336"/>
    </row>
    <row r="116" spans="1:6" ht="27" customHeight="1">
      <c r="A116" s="339"/>
      <c r="B116" s="340"/>
      <c r="C116" s="341"/>
      <c r="D116" s="341"/>
      <c r="E116" s="342"/>
      <c r="F116" s="343"/>
    </row>
    <row r="117" spans="1:6" ht="21" customHeight="1">
      <c r="A117" s="443" t="s">
        <v>438</v>
      </c>
      <c r="B117" s="345" t="s">
        <v>225</v>
      </c>
      <c r="C117" s="286"/>
      <c r="D117" s="286"/>
      <c r="E117" s="291"/>
      <c r="F117" s="346"/>
    </row>
    <row r="118" spans="1:6" ht="20.25" customHeight="1">
      <c r="A118" s="344"/>
      <c r="B118" s="347"/>
      <c r="C118" s="286"/>
      <c r="D118" s="286"/>
      <c r="E118" s="291"/>
      <c r="F118" s="346"/>
    </row>
    <row r="119" spans="1:6" ht="27" customHeight="1">
      <c r="A119" s="344" t="s">
        <v>201</v>
      </c>
      <c r="B119" s="348" t="s">
        <v>200</v>
      </c>
      <c r="C119" s="286"/>
      <c r="D119" s="286"/>
      <c r="E119" s="291"/>
      <c r="F119" s="346">
        <f>F48</f>
        <v>0</v>
      </c>
    </row>
    <row r="120" spans="1:6" ht="18" customHeight="1">
      <c r="A120" s="344"/>
      <c r="B120" s="348"/>
      <c r="C120" s="286"/>
      <c r="D120" s="286"/>
      <c r="E120" s="291"/>
      <c r="F120" s="346"/>
    </row>
    <row r="121" spans="1:6" ht="18.75" customHeight="1">
      <c r="A121" s="344" t="s">
        <v>208</v>
      </c>
      <c r="B121" s="348" t="s">
        <v>209</v>
      </c>
      <c r="C121" s="286"/>
      <c r="D121" s="286"/>
      <c r="E121" s="291"/>
      <c r="F121" s="346">
        <f>F95</f>
        <v>0</v>
      </c>
    </row>
    <row r="122" spans="1:6" ht="18.75" customHeight="1">
      <c r="A122" s="344"/>
      <c r="B122" s="348"/>
      <c r="C122" s="286"/>
      <c r="D122" s="286"/>
      <c r="E122" s="291"/>
      <c r="F122" s="346"/>
    </row>
    <row r="123" spans="1:6" ht="27" customHeight="1">
      <c r="A123" s="344" t="s">
        <v>215</v>
      </c>
      <c r="B123" s="348" t="s">
        <v>216</v>
      </c>
      <c r="C123" s="286"/>
      <c r="D123" s="286"/>
      <c r="E123" s="291"/>
      <c r="F123" s="346">
        <f>F113</f>
        <v>0</v>
      </c>
    </row>
    <row r="124" spans="1:6" ht="27" customHeight="1">
      <c r="A124" s="344"/>
      <c r="B124" s="347"/>
      <c r="C124" s="286"/>
      <c r="D124" s="286"/>
      <c r="E124" s="291"/>
      <c r="F124" s="346"/>
    </row>
    <row r="125" spans="1:6" ht="27" customHeight="1">
      <c r="A125" s="344"/>
      <c r="B125" s="347"/>
      <c r="C125" s="349" t="s">
        <v>226</v>
      </c>
      <c r="D125" s="315"/>
      <c r="E125" s="350"/>
      <c r="F125" s="351">
        <f>SUM(F119:F123)</f>
        <v>0</v>
      </c>
    </row>
    <row r="126" spans="1:6" ht="16.5" customHeight="1">
      <c r="A126" s="344"/>
      <c r="B126" s="347"/>
      <c r="C126" s="286"/>
      <c r="D126" s="286"/>
      <c r="E126" s="291"/>
      <c r="F126" s="346"/>
    </row>
    <row r="127" spans="1:6" ht="27" customHeight="1" thickBot="1">
      <c r="A127" s="352"/>
      <c r="B127" s="353"/>
      <c r="C127" s="354"/>
      <c r="D127" s="355"/>
      <c r="E127" s="356"/>
      <c r="F127" s="357"/>
    </row>
    <row r="128" spans="1:6" ht="12.75" hidden="1">
      <c r="A128" s="283"/>
      <c r="B128" s="285"/>
      <c r="C128" s="335"/>
      <c r="D128" s="335"/>
      <c r="E128" s="358"/>
      <c r="F128" s="358"/>
    </row>
    <row r="129" ht="12.75" hidden="1">
      <c r="B129" s="246"/>
    </row>
    <row r="130" ht="12.75" hidden="1"/>
    <row r="131" spans="2:6" ht="12.75" hidden="1">
      <c r="B131" s="246"/>
      <c r="C131" s="247"/>
      <c r="D131" s="247"/>
      <c r="E131" s="248"/>
      <c r="F131" s="248"/>
    </row>
    <row r="132" ht="12.75" hidden="1">
      <c r="B132" s="246"/>
    </row>
    <row r="133" spans="2:6" ht="12.75" hidden="1">
      <c r="B133" s="246"/>
      <c r="C133" s="247"/>
      <c r="D133" s="247"/>
      <c r="E133" s="248"/>
      <c r="F133" s="248"/>
    </row>
    <row r="134" ht="12.75" hidden="1">
      <c r="B134" s="246"/>
    </row>
    <row r="135" spans="2:6" ht="12.75" hidden="1">
      <c r="B135" s="246"/>
      <c r="C135" s="247"/>
      <c r="D135" s="247"/>
      <c r="E135" s="248"/>
      <c r="F135" s="248"/>
    </row>
    <row r="136" ht="12.75" hidden="1">
      <c r="B136" s="246"/>
    </row>
    <row r="137" spans="2:6" ht="12.75" hidden="1">
      <c r="B137" s="246"/>
      <c r="C137" s="247"/>
      <c r="D137" s="247"/>
      <c r="E137" s="248"/>
      <c r="F137" s="248"/>
    </row>
    <row r="138" ht="12.75" hidden="1"/>
    <row r="139" ht="12.75" hidden="1"/>
    <row r="140" ht="12.75" hidden="1"/>
    <row r="141" ht="12.75" hidden="1"/>
  </sheetData>
  <sheetProtection password="CC4B" sheet="1"/>
  <mergeCells count="1">
    <mergeCell ref="A2:F2"/>
  </mergeCells>
  <printOptions/>
  <pageMargins left="0.7086614173228347" right="0.7086614173228347" top="0.7480314960629921" bottom="0.7480314960629921" header="0.31496062992125984" footer="0.31496062992125984"/>
  <pageSetup firstPageNumber="32" useFirstPageNumber="1" horizontalDpi="300" verticalDpi="300" orientation="portrait" paperSize="9" scale="85" r:id="rId1"/>
  <headerFooter alignWithMargins="0">
    <oddHeader>&amp;R&amp;"Times New Roman,Uobičajeno"&amp;8ZOP: KO - 2002
</oddHeader>
    <oddFooter>&amp;L&amp;"Times New Roman,Regular"&amp;7investitor:  GRAD ZADAR, Narodni trg 1, 23000 Zadar
građevina:  REKONSTRUKCIJA DIJELA ULICE KREŠIMIROVA OBALA- 1.-4. faza
mjesto i datum: Zadar, travanj 2023.&amp;R&amp;9str. &amp;P</oddFooter>
  </headerFooter>
  <rowBreaks count="8" manualBreakCount="8">
    <brk id="22" max="255" man="1"/>
    <brk id="48" max="255" man="1"/>
    <brk id="53" max="255" man="1"/>
    <brk id="56" max="255" man="1"/>
    <brk id="59" max="255" man="1"/>
    <brk id="63" max="255" man="1"/>
    <brk id="85" max="255" man="1"/>
    <brk id="96" max="255" man="1"/>
  </rowBreaks>
</worksheet>
</file>

<file path=xl/worksheets/sheet6.xml><?xml version="1.0" encoding="utf-8"?>
<worksheet xmlns="http://schemas.openxmlformats.org/spreadsheetml/2006/main" xmlns:r="http://schemas.openxmlformats.org/officeDocument/2006/relationships">
  <dimension ref="A1:H18"/>
  <sheetViews>
    <sheetView showZeros="0" view="pageBreakPreview" zoomScaleSheetLayoutView="100" zoomScalePageLayoutView="85" workbookViewId="0" topLeftCell="A1">
      <selection activeCell="D32" sqref="D32"/>
    </sheetView>
  </sheetViews>
  <sheetFormatPr defaultColWidth="9.140625" defaultRowHeight="12.75"/>
  <cols>
    <col min="1" max="1" width="4.140625" style="7" customWidth="1"/>
    <col min="2" max="2" width="4.28125" style="1" customWidth="1"/>
    <col min="3" max="3" width="36.421875" style="2" bestFit="1" customWidth="1"/>
    <col min="4" max="4" width="9.28125" style="4" customWidth="1"/>
    <col min="5" max="5" width="24.8515625" style="6" customWidth="1"/>
    <col min="6" max="6" width="9.140625" style="7" customWidth="1"/>
    <col min="7" max="7" width="14.140625" style="7" bestFit="1" customWidth="1"/>
    <col min="8" max="8" width="20.28125" style="7" customWidth="1"/>
    <col min="9" max="10" width="9.140625" style="7" customWidth="1"/>
    <col min="11" max="11" width="57.140625" style="7" customWidth="1"/>
    <col min="12" max="16384" width="9.140625" style="7" customWidth="1"/>
  </cols>
  <sheetData>
    <row r="1" spans="1:7" ht="13.5">
      <c r="A1" s="1"/>
      <c r="C1" s="27"/>
      <c r="D1" s="25"/>
      <c r="E1" s="11"/>
      <c r="G1" s="31"/>
    </row>
    <row r="2" spans="1:4" ht="14.25" thickBot="1">
      <c r="A2" s="1"/>
      <c r="C2" s="113"/>
      <c r="D2" s="24"/>
    </row>
    <row r="3" spans="1:5" ht="29.25" customHeight="1" thickBot="1">
      <c r="A3" s="484" t="s">
        <v>361</v>
      </c>
      <c r="B3" s="485"/>
      <c r="C3" s="485"/>
      <c r="D3" s="485"/>
      <c r="E3" s="486"/>
    </row>
    <row r="4" spans="1:5" ht="13.5">
      <c r="A4" s="8"/>
      <c r="B4" s="8"/>
      <c r="C4" s="9"/>
      <c r="D4" s="26"/>
      <c r="E4" s="10"/>
    </row>
    <row r="5" spans="1:7" ht="15">
      <c r="A5" s="119" t="s">
        <v>436</v>
      </c>
      <c r="B5" s="119"/>
      <c r="C5" s="120" t="s">
        <v>16</v>
      </c>
      <c r="D5" s="121"/>
      <c r="E5" s="435">
        <f>1A_prometnica!G173</f>
        <v>0</v>
      </c>
      <c r="G5" s="33"/>
    </row>
    <row r="6" spans="1:5" ht="15">
      <c r="A6" s="119"/>
      <c r="B6" s="119"/>
      <c r="C6" s="120"/>
      <c r="D6" s="121"/>
      <c r="E6" s="435"/>
    </row>
    <row r="7" spans="1:5" ht="15">
      <c r="A7" s="119" t="s">
        <v>437</v>
      </c>
      <c r="B7" s="119"/>
      <c r="C7" s="122" t="s">
        <v>227</v>
      </c>
      <c r="D7" s="121"/>
      <c r="E7" s="436">
        <f>1B_oborinska!G197</f>
        <v>0</v>
      </c>
    </row>
    <row r="8" spans="1:5" ht="15">
      <c r="A8" s="119"/>
      <c r="B8" s="119"/>
      <c r="C8" s="118"/>
      <c r="D8" s="121"/>
      <c r="E8" s="436"/>
    </row>
    <row r="9" spans="1:5" ht="15">
      <c r="A9" s="119" t="s">
        <v>438</v>
      </c>
      <c r="B9" s="119"/>
      <c r="C9" s="38" t="s">
        <v>196</v>
      </c>
      <c r="D9" s="121"/>
      <c r="E9" s="435">
        <f>1C_JR!F125</f>
        <v>0</v>
      </c>
    </row>
    <row r="10" spans="1:5" ht="15">
      <c r="A10" s="119"/>
      <c r="B10" s="119"/>
      <c r="C10" s="38"/>
      <c r="D10" s="121"/>
      <c r="E10" s="435"/>
    </row>
    <row r="11" spans="1:8" ht="17.25" thickBot="1">
      <c r="A11" s="119"/>
      <c r="B11" s="119"/>
      <c r="C11" s="433" t="s">
        <v>9</v>
      </c>
      <c r="D11" s="434"/>
      <c r="E11" s="437">
        <f>SUM(E5:E10)</f>
        <v>0</v>
      </c>
      <c r="H11" s="30"/>
    </row>
    <row r="12" spans="1:5" ht="15">
      <c r="A12" s="119"/>
      <c r="B12" s="119"/>
      <c r="C12" s="123"/>
      <c r="D12" s="121"/>
      <c r="E12" s="438"/>
    </row>
    <row r="13" spans="1:5" ht="15">
      <c r="A13" s="119"/>
      <c r="B13" s="119"/>
      <c r="C13" s="118"/>
      <c r="D13" s="121"/>
      <c r="E13" s="435"/>
    </row>
    <row r="14" spans="1:5" ht="15">
      <c r="A14" s="119"/>
      <c r="B14" s="119"/>
      <c r="C14" s="123"/>
      <c r="D14" s="121"/>
      <c r="E14" s="438"/>
    </row>
    <row r="15" spans="1:5" ht="16.5">
      <c r="A15" s="119"/>
      <c r="B15" s="119"/>
      <c r="C15" s="462"/>
      <c r="D15" s="463"/>
      <c r="E15" s="464"/>
    </row>
    <row r="16" spans="1:5" ht="13.5">
      <c r="A16" s="16"/>
      <c r="B16" s="16"/>
      <c r="C16" s="17"/>
      <c r="D16" s="18"/>
      <c r="E16" s="19"/>
    </row>
    <row r="17" spans="1:5" ht="13.5">
      <c r="A17" s="16"/>
      <c r="B17" s="16"/>
      <c r="C17" s="17"/>
      <c r="D17" s="18"/>
      <c r="E17" s="19"/>
    </row>
    <row r="18" ht="13.5">
      <c r="A18" s="1"/>
    </row>
  </sheetData>
  <sheetProtection password="CC4B" sheet="1"/>
  <mergeCells count="1">
    <mergeCell ref="A3:E3"/>
  </mergeCells>
  <printOptions/>
  <pageMargins left="0.9055118110236221" right="0.5118110236220472" top="0.6692913385826772" bottom="0.7874015748031497" header="0.31496062992125984" footer="0.31496062992125984"/>
  <pageSetup firstPageNumber="41" useFirstPageNumber="1" horizontalDpi="600" verticalDpi="600" orientation="portrait" paperSize="9" scale="90" r:id="rId1"/>
  <headerFooter>
    <oddHeader>&amp;L&amp;"Times New Roman,Podebljano"&amp;8
D &amp;&amp; Z doo&amp;R&amp;"Times New Roman,Uobičajeno"&amp;8
ZOP: KO-2002</oddHeader>
    <oddFooter>&amp;L&amp;"Times New Roman,Regular"&amp;8investitor:  GRAD ZADAR, Narodni trg 1, 23000 Zadar
građevina:  REKONSTRUKCIJA DIJELA ULICE KREŠIMIROVA OBALA- 1.-4. faza
mjesto i datum: Zadar, travanj 2023.&amp;R&amp;"Times New Roman,Regular"&amp;8str. &amp;P</oddFooter>
  </headerFooter>
</worksheet>
</file>

<file path=xl/worksheets/sheet7.xml><?xml version="1.0" encoding="utf-8"?>
<worksheet xmlns="http://schemas.openxmlformats.org/spreadsheetml/2006/main" xmlns:r="http://schemas.openxmlformats.org/officeDocument/2006/relationships">
  <dimension ref="A1:M153"/>
  <sheetViews>
    <sheetView showZeros="0" view="pageBreakPreview" zoomScaleSheetLayoutView="100" zoomScalePageLayoutView="85" workbookViewId="0" topLeftCell="A1">
      <selection activeCell="F127" sqref="F127"/>
    </sheetView>
  </sheetViews>
  <sheetFormatPr defaultColWidth="9.140625" defaultRowHeight="12.75"/>
  <cols>
    <col min="1" max="1" width="2.57421875" style="7" customWidth="1"/>
    <col min="2" max="2" width="3.421875" style="1" bestFit="1" customWidth="1"/>
    <col min="3" max="3" width="45.8515625" style="2" customWidth="1"/>
    <col min="4" max="4" width="8.140625" style="3" bestFit="1" customWidth="1"/>
    <col min="5" max="5" width="8.8515625" style="4" bestFit="1" customWidth="1"/>
    <col min="6" max="6" width="11.57421875" style="5" bestFit="1" customWidth="1"/>
    <col min="7" max="7" width="16.140625" style="6" bestFit="1" customWidth="1"/>
    <col min="8" max="8" width="14.140625" style="7" customWidth="1"/>
    <col min="9" max="9" width="14.140625" style="7" bestFit="1" customWidth="1"/>
    <col min="10" max="10" width="20.28125" style="7" customWidth="1"/>
    <col min="11" max="12" width="9.140625" style="7" customWidth="1"/>
    <col min="13" max="13" width="57.140625" style="7" customWidth="1"/>
    <col min="14" max="16384" width="9.140625" style="7" customWidth="1"/>
  </cols>
  <sheetData>
    <row r="1" spans="1:7" ht="26.25">
      <c r="A1" s="482" t="s">
        <v>362</v>
      </c>
      <c r="B1" s="482"/>
      <c r="C1" s="259" t="s">
        <v>363</v>
      </c>
      <c r="D1" s="259" t="s">
        <v>364</v>
      </c>
      <c r="E1" s="260" t="s">
        <v>365</v>
      </c>
      <c r="F1" s="261" t="s">
        <v>420</v>
      </c>
      <c r="G1" s="262" t="s">
        <v>421</v>
      </c>
    </row>
    <row r="2" spans="1:7" ht="15">
      <c r="A2" s="458">
        <v>2</v>
      </c>
      <c r="B2" s="124" t="s">
        <v>146</v>
      </c>
      <c r="C2" s="125" t="s">
        <v>368</v>
      </c>
      <c r="D2" s="126"/>
      <c r="E2" s="127"/>
      <c r="F2" s="128"/>
      <c r="G2" s="129"/>
    </row>
    <row r="3" spans="1:7" ht="15">
      <c r="A3" s="124"/>
      <c r="B3" s="124"/>
      <c r="C3" s="130"/>
      <c r="D3" s="126"/>
      <c r="E3" s="127"/>
      <c r="F3" s="128"/>
      <c r="G3" s="129"/>
    </row>
    <row r="4" spans="1:7" ht="123.75">
      <c r="A4" s="124"/>
      <c r="B4" s="124"/>
      <c r="C4" s="131" t="s">
        <v>15</v>
      </c>
      <c r="D4" s="126"/>
      <c r="E4" s="127"/>
      <c r="F4" s="127"/>
      <c r="G4" s="127"/>
    </row>
    <row r="5" spans="1:7" s="12" customFormat="1" ht="13.5">
      <c r="A5" s="132"/>
      <c r="B5" s="132"/>
      <c r="C5" s="133"/>
      <c r="D5" s="126"/>
      <c r="E5" s="127"/>
      <c r="F5" s="127"/>
      <c r="G5" s="395"/>
    </row>
    <row r="6" spans="1:7" s="12" customFormat="1" ht="13.5">
      <c r="A6" s="132">
        <v>1</v>
      </c>
      <c r="B6" s="132"/>
      <c r="C6" s="134" t="s">
        <v>3</v>
      </c>
      <c r="D6" s="135"/>
      <c r="E6" s="136"/>
      <c r="F6" s="410"/>
      <c r="G6" s="402"/>
    </row>
    <row r="7" spans="1:13" s="13" customFormat="1" ht="13.5">
      <c r="A7" s="132"/>
      <c r="B7" s="132"/>
      <c r="C7" s="134"/>
      <c r="D7" s="135"/>
      <c r="E7" s="139"/>
      <c r="F7" s="411"/>
      <c r="G7" s="405"/>
      <c r="M7" s="20"/>
    </row>
    <row r="8" spans="1:13" s="13" customFormat="1" ht="179.25">
      <c r="A8" s="142">
        <v>1</v>
      </c>
      <c r="B8" s="142">
        <v>1</v>
      </c>
      <c r="C8" s="22" t="s">
        <v>17</v>
      </c>
      <c r="D8" s="126" t="s">
        <v>12</v>
      </c>
      <c r="E8" s="127">
        <v>157.5</v>
      </c>
      <c r="F8" s="420"/>
      <c r="G8" s="395">
        <f>E8*F8</f>
        <v>0</v>
      </c>
      <c r="M8" s="20"/>
    </row>
    <row r="9" spans="1:13" s="13" customFormat="1" ht="13.5">
      <c r="A9" s="142"/>
      <c r="B9" s="142"/>
      <c r="C9" s="35"/>
      <c r="D9" s="268"/>
      <c r="E9" s="268"/>
      <c r="F9" s="421"/>
      <c r="G9" s="396"/>
      <c r="M9" s="20"/>
    </row>
    <row r="10" spans="1:13" s="13" customFormat="1" ht="123.75">
      <c r="A10" s="142">
        <v>1</v>
      </c>
      <c r="B10" s="142">
        <v>2</v>
      </c>
      <c r="C10" s="131" t="s">
        <v>265</v>
      </c>
      <c r="D10" s="126" t="s">
        <v>11</v>
      </c>
      <c r="E10" s="127">
        <v>225</v>
      </c>
      <c r="F10" s="420"/>
      <c r="G10" s="395">
        <f>E10*F10</f>
        <v>0</v>
      </c>
      <c r="M10" s="20"/>
    </row>
    <row r="11" spans="1:13" s="13" customFormat="1" ht="13.5">
      <c r="A11" s="142"/>
      <c r="B11" s="142"/>
      <c r="C11" s="131"/>
      <c r="D11" s="126"/>
      <c r="E11" s="127"/>
      <c r="F11" s="420"/>
      <c r="G11" s="395"/>
      <c r="M11" s="20"/>
    </row>
    <row r="12" spans="1:13" s="13" customFormat="1" ht="123.75">
      <c r="A12" s="142">
        <v>1</v>
      </c>
      <c r="B12" s="142">
        <v>3</v>
      </c>
      <c r="C12" s="131" t="s">
        <v>266</v>
      </c>
      <c r="D12" s="145" t="s">
        <v>2</v>
      </c>
      <c r="E12" s="239">
        <v>15</v>
      </c>
      <c r="F12" s="420"/>
      <c r="G12" s="395">
        <f>E12*F12</f>
        <v>0</v>
      </c>
      <c r="M12" s="20"/>
    </row>
    <row r="13" spans="1:13" s="13" customFormat="1" ht="13.5">
      <c r="A13" s="142"/>
      <c r="B13" s="142"/>
      <c r="C13" s="131"/>
      <c r="D13" s="145"/>
      <c r="E13" s="239"/>
      <c r="F13" s="420"/>
      <c r="G13" s="395"/>
      <c r="M13" s="20"/>
    </row>
    <row r="14" spans="1:13" s="13" customFormat="1" ht="123.75">
      <c r="A14" s="142">
        <v>1</v>
      </c>
      <c r="B14" s="142">
        <v>4</v>
      </c>
      <c r="C14" s="131" t="s">
        <v>369</v>
      </c>
      <c r="D14" s="145" t="s">
        <v>2</v>
      </c>
      <c r="E14" s="239">
        <v>2</v>
      </c>
      <c r="F14" s="420"/>
      <c r="G14" s="395">
        <f>E14*F14</f>
        <v>0</v>
      </c>
      <c r="M14" s="20"/>
    </row>
    <row r="15" spans="1:7" s="14" customFormat="1" ht="13.5">
      <c r="A15" s="142"/>
      <c r="B15" s="142"/>
      <c r="C15" s="35"/>
      <c r="D15" s="268"/>
      <c r="E15" s="268"/>
      <c r="F15" s="421"/>
      <c r="G15" s="396"/>
    </row>
    <row r="16" spans="1:10" s="14" customFormat="1" ht="72">
      <c r="A16" s="142">
        <v>1</v>
      </c>
      <c r="B16" s="142">
        <v>5</v>
      </c>
      <c r="C16" s="131" t="s">
        <v>314</v>
      </c>
      <c r="D16" s="126" t="s">
        <v>12</v>
      </c>
      <c r="E16" s="127">
        <v>20</v>
      </c>
      <c r="F16" s="420"/>
      <c r="G16" s="395">
        <f>E16*F16</f>
        <v>0</v>
      </c>
      <c r="J16" s="29"/>
    </row>
    <row r="17" spans="1:7" s="34" customFormat="1" ht="13.5">
      <c r="A17" s="142"/>
      <c r="B17" s="142"/>
      <c r="C17" s="35"/>
      <c r="D17" s="126"/>
      <c r="E17" s="127"/>
      <c r="F17" s="420"/>
      <c r="G17" s="395"/>
    </row>
    <row r="18" spans="1:8" s="34" customFormat="1" ht="96">
      <c r="A18" s="142">
        <v>1</v>
      </c>
      <c r="B18" s="142">
        <v>6</v>
      </c>
      <c r="C18" s="22" t="s">
        <v>312</v>
      </c>
      <c r="D18" s="126"/>
      <c r="E18" s="127"/>
      <c r="F18" s="420"/>
      <c r="G18" s="395"/>
      <c r="H18" s="225"/>
    </row>
    <row r="19" spans="1:7" s="34" customFormat="1" ht="41.25">
      <c r="A19" s="143"/>
      <c r="B19" s="143"/>
      <c r="C19" s="35" t="s">
        <v>313</v>
      </c>
      <c r="D19" s="126" t="s">
        <v>11</v>
      </c>
      <c r="E19" s="127">
        <v>1000</v>
      </c>
      <c r="F19" s="420"/>
      <c r="G19" s="395">
        <f>E19*F19</f>
        <v>0</v>
      </c>
    </row>
    <row r="20" spans="1:7" s="34" customFormat="1" ht="27">
      <c r="A20" s="143"/>
      <c r="B20" s="143"/>
      <c r="C20" s="35" t="s">
        <v>270</v>
      </c>
      <c r="D20" s="147" t="s">
        <v>24</v>
      </c>
      <c r="E20" s="127">
        <v>160</v>
      </c>
      <c r="F20" s="420"/>
      <c r="G20" s="395">
        <f>E20*F20</f>
        <v>0</v>
      </c>
    </row>
    <row r="21" spans="1:7" s="34" customFormat="1" ht="16.5">
      <c r="A21" s="143"/>
      <c r="B21" s="143"/>
      <c r="C21" s="35" t="s">
        <v>271</v>
      </c>
      <c r="D21" s="147" t="s">
        <v>24</v>
      </c>
      <c r="E21" s="127">
        <v>276</v>
      </c>
      <c r="F21" s="420"/>
      <c r="G21" s="395">
        <f>E21*F21</f>
        <v>0</v>
      </c>
    </row>
    <row r="22" spans="1:7" s="34" customFormat="1" ht="27">
      <c r="A22" s="143"/>
      <c r="B22" s="143"/>
      <c r="C22" s="35" t="s">
        <v>261</v>
      </c>
      <c r="D22" s="147" t="s">
        <v>27</v>
      </c>
      <c r="E22" s="152">
        <v>84</v>
      </c>
      <c r="F22" s="420"/>
      <c r="G22" s="398">
        <f>E22*F22</f>
        <v>0</v>
      </c>
    </row>
    <row r="23" spans="1:7" s="34" customFormat="1" ht="13.5">
      <c r="A23" s="143"/>
      <c r="B23" s="143"/>
      <c r="C23" s="232"/>
      <c r="D23" s="126"/>
      <c r="E23" s="127"/>
      <c r="F23" s="420"/>
      <c r="G23" s="395"/>
    </row>
    <row r="24" spans="1:7" s="34" customFormat="1" ht="82.5">
      <c r="A24" s="148">
        <v>1</v>
      </c>
      <c r="B24" s="148">
        <v>7</v>
      </c>
      <c r="C24" s="22" t="s">
        <v>315</v>
      </c>
      <c r="D24" s="126"/>
      <c r="E24" s="127"/>
      <c r="F24" s="420"/>
      <c r="G24" s="395"/>
    </row>
    <row r="25" spans="1:7" s="34" customFormat="1" ht="13.5">
      <c r="A25" s="148"/>
      <c r="B25" s="148"/>
      <c r="C25" s="237" t="s">
        <v>316</v>
      </c>
      <c r="D25" s="126" t="s">
        <v>2</v>
      </c>
      <c r="E25" s="249" t="s">
        <v>370</v>
      </c>
      <c r="F25" s="420"/>
      <c r="G25" s="395">
        <f aca="true" t="shared" si="0" ref="G25:G30">E25*F25</f>
        <v>0</v>
      </c>
    </row>
    <row r="26" spans="1:7" s="34" customFormat="1" ht="13.5">
      <c r="A26" s="148"/>
      <c r="B26" s="148"/>
      <c r="C26" s="237" t="s">
        <v>242</v>
      </c>
      <c r="D26" s="126" t="s">
        <v>2</v>
      </c>
      <c r="E26" s="249" t="s">
        <v>371</v>
      </c>
      <c r="F26" s="420"/>
      <c r="G26" s="395">
        <f t="shared" si="0"/>
        <v>0</v>
      </c>
    </row>
    <row r="27" spans="1:7" s="34" customFormat="1" ht="13.5">
      <c r="A27" s="148"/>
      <c r="B27" s="148"/>
      <c r="C27" s="237" t="s">
        <v>333</v>
      </c>
      <c r="D27" s="126" t="s">
        <v>2</v>
      </c>
      <c r="E27" s="249" t="s">
        <v>372</v>
      </c>
      <c r="F27" s="420"/>
      <c r="G27" s="395">
        <f t="shared" si="0"/>
        <v>0</v>
      </c>
    </row>
    <row r="28" spans="1:7" s="34" customFormat="1" ht="13.5">
      <c r="A28" s="148"/>
      <c r="B28" s="148"/>
      <c r="C28" s="237" t="s">
        <v>269</v>
      </c>
      <c r="D28" s="126" t="s">
        <v>2</v>
      </c>
      <c r="E28" s="249" t="s">
        <v>373</v>
      </c>
      <c r="F28" s="420"/>
      <c r="G28" s="395">
        <f t="shared" si="0"/>
        <v>0</v>
      </c>
    </row>
    <row r="29" spans="1:7" s="34" customFormat="1" ht="27">
      <c r="A29" s="148"/>
      <c r="B29" s="148"/>
      <c r="C29" s="237" t="s">
        <v>334</v>
      </c>
      <c r="D29" s="126" t="s">
        <v>2</v>
      </c>
      <c r="E29" s="249">
        <v>1</v>
      </c>
      <c r="F29" s="420"/>
      <c r="G29" s="395">
        <f t="shared" si="0"/>
        <v>0</v>
      </c>
    </row>
    <row r="30" spans="1:7" s="34" customFormat="1" ht="13.5">
      <c r="A30" s="148"/>
      <c r="B30" s="148"/>
      <c r="C30" s="237" t="s">
        <v>374</v>
      </c>
      <c r="D30" s="147" t="s">
        <v>2</v>
      </c>
      <c r="E30" s="250" t="s">
        <v>375</v>
      </c>
      <c r="F30" s="422"/>
      <c r="G30" s="398">
        <f t="shared" si="0"/>
        <v>0</v>
      </c>
    </row>
    <row r="31" spans="1:7" s="34" customFormat="1" ht="13.5">
      <c r="A31" s="143"/>
      <c r="B31" s="143"/>
      <c r="C31" s="35"/>
      <c r="D31" s="126"/>
      <c r="E31" s="127"/>
      <c r="F31" s="420"/>
      <c r="G31" s="395"/>
    </row>
    <row r="32" spans="1:7" s="34" customFormat="1" ht="110.25">
      <c r="A32" s="148">
        <v>1</v>
      </c>
      <c r="B32" s="148">
        <v>8</v>
      </c>
      <c r="C32" s="149" t="s">
        <v>23</v>
      </c>
      <c r="D32" s="150"/>
      <c r="E32" s="39"/>
      <c r="F32" s="423"/>
      <c r="G32" s="399"/>
    </row>
    <row r="33" spans="1:7" s="34" customFormat="1" ht="16.5">
      <c r="A33" s="148"/>
      <c r="B33" s="148"/>
      <c r="C33" s="151" t="s">
        <v>246</v>
      </c>
      <c r="D33" s="145" t="s">
        <v>24</v>
      </c>
      <c r="E33" s="152">
        <v>156</v>
      </c>
      <c r="F33" s="422"/>
      <c r="G33" s="398">
        <f>E33*F33</f>
        <v>0</v>
      </c>
    </row>
    <row r="34" spans="1:7" s="34" customFormat="1" ht="16.5">
      <c r="A34" s="153"/>
      <c r="B34" s="154"/>
      <c r="C34" s="155" t="s">
        <v>249</v>
      </c>
      <c r="D34" s="145" t="s">
        <v>24</v>
      </c>
      <c r="E34" s="152">
        <v>150</v>
      </c>
      <c r="F34" s="422"/>
      <c r="G34" s="398">
        <f>E34*F34</f>
        <v>0</v>
      </c>
    </row>
    <row r="35" spans="1:7" s="34" customFormat="1" ht="16.5">
      <c r="A35" s="36"/>
      <c r="B35" s="36"/>
      <c r="C35" s="155" t="s">
        <v>250</v>
      </c>
      <c r="D35" s="145" t="s">
        <v>24</v>
      </c>
      <c r="E35" s="152">
        <v>135</v>
      </c>
      <c r="F35" s="422"/>
      <c r="G35" s="398">
        <f>E35*F35</f>
        <v>0</v>
      </c>
    </row>
    <row r="36" spans="1:13" s="14" customFormat="1" ht="13.5">
      <c r="A36" s="22"/>
      <c r="B36" s="22"/>
      <c r="C36" s="22"/>
      <c r="D36" s="22"/>
      <c r="E36" s="22"/>
      <c r="F36" s="424"/>
      <c r="G36" s="400"/>
      <c r="M36" s="21"/>
    </row>
    <row r="37" spans="1:13" s="14" customFormat="1" ht="96">
      <c r="A37" s="156">
        <v>1</v>
      </c>
      <c r="B37" s="156">
        <v>9</v>
      </c>
      <c r="C37" s="131" t="s">
        <v>263</v>
      </c>
      <c r="D37" s="126" t="s">
        <v>7</v>
      </c>
      <c r="E37" s="157">
        <v>1</v>
      </c>
      <c r="F37" s="420"/>
      <c r="G37" s="395">
        <f>E37*F37</f>
        <v>0</v>
      </c>
      <c r="M37" s="21"/>
    </row>
    <row r="38" spans="1:13" s="14" customFormat="1" ht="13.5">
      <c r="A38" s="156"/>
      <c r="B38" s="156"/>
      <c r="C38" s="238"/>
      <c r="D38" s="126"/>
      <c r="E38" s="157"/>
      <c r="F38" s="420"/>
      <c r="G38" s="395"/>
      <c r="M38" s="21"/>
    </row>
    <row r="39" spans="1:7" ht="69">
      <c r="A39" s="156">
        <v>1</v>
      </c>
      <c r="B39" s="156">
        <v>10</v>
      </c>
      <c r="C39" s="131" t="s">
        <v>262</v>
      </c>
      <c r="D39" s="126" t="s">
        <v>7</v>
      </c>
      <c r="E39" s="157">
        <v>1</v>
      </c>
      <c r="F39" s="420"/>
      <c r="G39" s="395">
        <f>E39*F39</f>
        <v>0</v>
      </c>
    </row>
    <row r="40" spans="1:9" ht="13.5">
      <c r="A40" s="143"/>
      <c r="B40" s="143"/>
      <c r="C40" s="146"/>
      <c r="D40" s="126"/>
      <c r="E40" s="144"/>
      <c r="F40" s="420"/>
      <c r="G40" s="395"/>
      <c r="I40" s="31"/>
    </row>
    <row r="41" spans="1:8" ht="13.5">
      <c r="A41" s="158"/>
      <c r="B41" s="158"/>
      <c r="C41" s="159" t="s">
        <v>9</v>
      </c>
      <c r="D41" s="160"/>
      <c r="E41" s="161"/>
      <c r="F41" s="420"/>
      <c r="G41" s="401">
        <f>SUM(G8:G40)</f>
        <v>0</v>
      </c>
      <c r="H41" s="15"/>
    </row>
    <row r="42" spans="1:7" ht="13.5">
      <c r="A42" s="162"/>
      <c r="B42" s="162"/>
      <c r="C42" s="143"/>
      <c r="D42" s="160"/>
      <c r="E42" s="161"/>
      <c r="F42" s="420"/>
      <c r="G42" s="395"/>
    </row>
    <row r="43" spans="1:7" ht="13.5">
      <c r="A43" s="132">
        <v>2</v>
      </c>
      <c r="B43" s="132"/>
      <c r="C43" s="132" t="s">
        <v>4</v>
      </c>
      <c r="D43" s="135"/>
      <c r="E43" s="163"/>
      <c r="F43" s="425"/>
      <c r="G43" s="402"/>
    </row>
    <row r="44" spans="1:7" ht="13.5">
      <c r="A44" s="132"/>
      <c r="B44" s="132"/>
      <c r="C44" s="142"/>
      <c r="D44" s="135"/>
      <c r="E44" s="163"/>
      <c r="F44" s="425"/>
      <c r="G44" s="402"/>
    </row>
    <row r="45" spans="1:7" ht="110.25">
      <c r="A45" s="148">
        <v>2</v>
      </c>
      <c r="B45" s="148">
        <v>1</v>
      </c>
      <c r="C45" s="22" t="s">
        <v>272</v>
      </c>
      <c r="D45" s="126" t="s">
        <v>10</v>
      </c>
      <c r="E45" s="127">
        <v>70</v>
      </c>
      <c r="F45" s="420"/>
      <c r="G45" s="395">
        <f>E45*F45</f>
        <v>0</v>
      </c>
    </row>
    <row r="46" spans="1:7" ht="13.5">
      <c r="A46" s="132"/>
      <c r="B46" s="132"/>
      <c r="C46" s="142"/>
      <c r="D46" s="135"/>
      <c r="E46" s="163"/>
      <c r="F46" s="425"/>
      <c r="G46" s="402"/>
    </row>
    <row r="47" spans="1:7" ht="192.75">
      <c r="A47" s="142">
        <v>2</v>
      </c>
      <c r="B47" s="142">
        <v>2</v>
      </c>
      <c r="C47" s="131" t="s">
        <v>244</v>
      </c>
      <c r="D47" s="126" t="s">
        <v>10</v>
      </c>
      <c r="E47" s="127">
        <v>340</v>
      </c>
      <c r="F47" s="420"/>
      <c r="G47" s="395">
        <f>E47*F47</f>
        <v>0</v>
      </c>
    </row>
    <row r="48" spans="1:13" ht="13.5">
      <c r="A48" s="142"/>
      <c r="B48" s="142"/>
      <c r="C48" s="35"/>
      <c r="D48" s="126"/>
      <c r="E48" s="127"/>
      <c r="F48" s="420"/>
      <c r="G48" s="395"/>
      <c r="M48" s="21"/>
    </row>
    <row r="49" spans="1:13" ht="192.75">
      <c r="A49" s="142">
        <v>2</v>
      </c>
      <c r="B49" s="142">
        <v>3</v>
      </c>
      <c r="C49" s="131" t="s">
        <v>243</v>
      </c>
      <c r="D49" s="126" t="s">
        <v>10</v>
      </c>
      <c r="E49" s="127">
        <v>510</v>
      </c>
      <c r="F49" s="420"/>
      <c r="G49" s="395">
        <f>E49*F49</f>
        <v>0</v>
      </c>
      <c r="M49" s="21"/>
    </row>
    <row r="50" spans="1:13" ht="13.5">
      <c r="A50" s="142"/>
      <c r="B50" s="142"/>
      <c r="C50" s="131"/>
      <c r="D50" s="126"/>
      <c r="E50" s="127"/>
      <c r="F50" s="420"/>
      <c r="G50" s="395"/>
      <c r="M50" s="21"/>
    </row>
    <row r="51" spans="1:13" ht="151.5">
      <c r="A51" s="142">
        <v>2</v>
      </c>
      <c r="B51" s="142">
        <v>4</v>
      </c>
      <c r="C51" s="131" t="s">
        <v>267</v>
      </c>
      <c r="D51" s="126"/>
      <c r="E51" s="127"/>
      <c r="F51" s="420"/>
      <c r="G51" s="395"/>
      <c r="M51" s="21"/>
    </row>
    <row r="52" spans="1:13" ht="13.5">
      <c r="A52" s="142"/>
      <c r="B52" s="142"/>
      <c r="C52" s="131" t="s">
        <v>247</v>
      </c>
      <c r="D52" s="126" t="s">
        <v>248</v>
      </c>
      <c r="E52" s="127">
        <v>25</v>
      </c>
      <c r="F52" s="420"/>
      <c r="G52" s="395">
        <f>E52*F52</f>
        <v>0</v>
      </c>
      <c r="M52" s="21"/>
    </row>
    <row r="53" spans="1:7" ht="13.5">
      <c r="A53" s="142"/>
      <c r="B53" s="142"/>
      <c r="C53" s="22"/>
      <c r="D53" s="126"/>
      <c r="E53" s="127"/>
      <c r="F53" s="420"/>
      <c r="G53" s="395"/>
    </row>
    <row r="54" spans="1:7" ht="72">
      <c r="A54" s="165">
        <v>2</v>
      </c>
      <c r="B54" s="165">
        <v>5</v>
      </c>
      <c r="C54" s="166" t="s">
        <v>26</v>
      </c>
      <c r="D54" s="145" t="s">
        <v>27</v>
      </c>
      <c r="E54" s="152">
        <v>1630</v>
      </c>
      <c r="F54" s="422"/>
      <c r="G54" s="398">
        <f>E54*F54</f>
        <v>0</v>
      </c>
    </row>
    <row r="55" spans="1:7" ht="13.5">
      <c r="A55" s="165"/>
      <c r="B55" s="165"/>
      <c r="C55" s="35"/>
      <c r="D55" s="164"/>
      <c r="E55" s="164"/>
      <c r="F55" s="426"/>
      <c r="G55" s="403"/>
    </row>
    <row r="56" spans="1:7" ht="171">
      <c r="A56" s="156">
        <v>2</v>
      </c>
      <c r="B56" s="156">
        <v>6</v>
      </c>
      <c r="C56" s="131" t="s">
        <v>245</v>
      </c>
      <c r="D56" s="126" t="s">
        <v>10</v>
      </c>
      <c r="E56" s="127">
        <v>170</v>
      </c>
      <c r="F56" s="420"/>
      <c r="G56" s="395">
        <f>E56*F56</f>
        <v>0</v>
      </c>
    </row>
    <row r="57" spans="1:13" ht="13.5">
      <c r="A57" s="156"/>
      <c r="B57" s="156"/>
      <c r="C57" s="35"/>
      <c r="D57" s="164"/>
      <c r="E57" s="164"/>
      <c r="F57" s="426"/>
      <c r="G57" s="403"/>
      <c r="M57" s="20"/>
    </row>
    <row r="58" spans="1:13" ht="240.75">
      <c r="A58" s="142">
        <v>2</v>
      </c>
      <c r="B58" s="142">
        <v>7</v>
      </c>
      <c r="C58" s="131" t="s">
        <v>18</v>
      </c>
      <c r="D58" s="126" t="s">
        <v>11</v>
      </c>
      <c r="E58" s="127">
        <v>1915</v>
      </c>
      <c r="F58" s="420"/>
      <c r="G58" s="395">
        <f>E58*F58</f>
        <v>0</v>
      </c>
      <c r="M58" s="20"/>
    </row>
    <row r="59" spans="1:13" ht="13.5">
      <c r="A59" s="142"/>
      <c r="B59" s="142"/>
      <c r="C59" s="35"/>
      <c r="D59" s="164"/>
      <c r="E59" s="164"/>
      <c r="F59" s="426"/>
      <c r="G59" s="403"/>
      <c r="M59" s="23"/>
    </row>
    <row r="60" spans="1:13" ht="168">
      <c r="A60" s="165">
        <v>2</v>
      </c>
      <c r="B60" s="165">
        <v>8</v>
      </c>
      <c r="C60" s="166" t="s">
        <v>268</v>
      </c>
      <c r="D60" s="145" t="s">
        <v>28</v>
      </c>
      <c r="E60" s="152">
        <v>40</v>
      </c>
      <c r="F60" s="427"/>
      <c r="G60" s="398">
        <f>E60*F60</f>
        <v>0</v>
      </c>
      <c r="M60" s="23"/>
    </row>
    <row r="61" spans="1:13" ht="13.5">
      <c r="A61" s="165"/>
      <c r="B61" s="165"/>
      <c r="C61" s="166"/>
      <c r="D61" s="145"/>
      <c r="E61" s="152"/>
      <c r="F61" s="427"/>
      <c r="G61" s="398"/>
      <c r="M61" s="23"/>
    </row>
    <row r="62" spans="1:13" ht="54.75">
      <c r="A62" s="165">
        <v>2</v>
      </c>
      <c r="B62" s="165">
        <v>9</v>
      </c>
      <c r="C62" s="112" t="s">
        <v>145</v>
      </c>
      <c r="D62" s="145" t="s">
        <v>28</v>
      </c>
      <c r="E62" s="152">
        <v>714</v>
      </c>
      <c r="F62" s="427"/>
      <c r="G62" s="398">
        <f>E62*F62</f>
        <v>0</v>
      </c>
      <c r="M62" s="23"/>
    </row>
    <row r="63" spans="1:10" ht="13.5">
      <c r="A63" s="142"/>
      <c r="B63" s="142"/>
      <c r="C63" s="131"/>
      <c r="D63" s="126"/>
      <c r="E63" s="144"/>
      <c r="F63" s="428"/>
      <c r="G63" s="404"/>
      <c r="I63" s="31"/>
      <c r="J63" s="31"/>
    </row>
    <row r="64" spans="1:7" s="12" customFormat="1" ht="13.5">
      <c r="A64" s="167"/>
      <c r="B64" s="167"/>
      <c r="C64" s="159" t="s">
        <v>9</v>
      </c>
      <c r="D64" s="160"/>
      <c r="E64" s="161"/>
      <c r="F64" s="420"/>
      <c r="G64" s="401">
        <f>SUM(G45:G63)</f>
        <v>0</v>
      </c>
    </row>
    <row r="65" spans="1:7" ht="13.5">
      <c r="A65" s="132"/>
      <c r="B65" s="132"/>
      <c r="C65" s="132"/>
      <c r="D65" s="135"/>
      <c r="E65" s="168"/>
      <c r="F65" s="429"/>
      <c r="G65" s="401"/>
    </row>
    <row r="66" spans="1:7" ht="13.5">
      <c r="A66" s="132">
        <v>3</v>
      </c>
      <c r="B66" s="132"/>
      <c r="C66" s="132" t="s">
        <v>21</v>
      </c>
      <c r="D66" s="135"/>
      <c r="E66" s="163"/>
      <c r="F66" s="425"/>
      <c r="G66" s="402"/>
    </row>
    <row r="67" spans="1:13" ht="13.5">
      <c r="A67" s="156"/>
      <c r="B67" s="156"/>
      <c r="C67" s="132"/>
      <c r="D67" s="135"/>
      <c r="E67" s="168"/>
      <c r="F67" s="430"/>
      <c r="G67" s="405"/>
      <c r="M67" s="20"/>
    </row>
    <row r="68" spans="1:13" ht="223.5">
      <c r="A68" s="156">
        <v>3</v>
      </c>
      <c r="B68" s="156">
        <v>1</v>
      </c>
      <c r="C68" s="131" t="s">
        <v>251</v>
      </c>
      <c r="D68" s="126" t="s">
        <v>12</v>
      </c>
      <c r="E68" s="127">
        <v>300</v>
      </c>
      <c r="F68" s="420"/>
      <c r="G68" s="395">
        <f>E68*F68</f>
        <v>0</v>
      </c>
      <c r="I68" s="4"/>
      <c r="M68" s="20"/>
    </row>
    <row r="69" spans="1:7" ht="13.5">
      <c r="A69" s="156"/>
      <c r="B69" s="156"/>
      <c r="C69" s="35"/>
      <c r="D69" s="126"/>
      <c r="E69" s="127"/>
      <c r="F69" s="420"/>
      <c r="G69" s="395"/>
    </row>
    <row r="70" spans="1:7" ht="168">
      <c r="A70" s="156">
        <v>3</v>
      </c>
      <c r="B70" s="156">
        <v>2</v>
      </c>
      <c r="C70" s="131" t="s">
        <v>19</v>
      </c>
      <c r="D70" s="126" t="s">
        <v>12</v>
      </c>
      <c r="E70" s="127">
        <v>137</v>
      </c>
      <c r="F70" s="420"/>
      <c r="G70" s="395">
        <f>E70*F70</f>
        <v>0</v>
      </c>
    </row>
    <row r="71" spans="1:7" ht="13.5">
      <c r="A71" s="156"/>
      <c r="B71" s="156"/>
      <c r="C71" s="35"/>
      <c r="D71" s="126"/>
      <c r="E71" s="127"/>
      <c r="F71" s="420"/>
      <c r="G71" s="395"/>
    </row>
    <row r="72" spans="1:7" ht="110.25">
      <c r="A72" s="156">
        <v>3</v>
      </c>
      <c r="B72" s="156">
        <v>3</v>
      </c>
      <c r="C72" s="131" t="s">
        <v>324</v>
      </c>
      <c r="D72" s="126" t="s">
        <v>10</v>
      </c>
      <c r="E72" s="127">
        <v>16</v>
      </c>
      <c r="F72" s="420"/>
      <c r="G72" s="395">
        <f>E72*F72</f>
        <v>0</v>
      </c>
    </row>
    <row r="73" spans="1:7" ht="13.5">
      <c r="A73" s="164"/>
      <c r="B73" s="132"/>
      <c r="C73" s="366"/>
      <c r="D73" s="145"/>
      <c r="E73" s="127"/>
      <c r="F73" s="420"/>
      <c r="G73" s="395"/>
    </row>
    <row r="74" spans="1:7" ht="123.75">
      <c r="A74" s="258">
        <v>3</v>
      </c>
      <c r="B74" s="258">
        <v>9</v>
      </c>
      <c r="C74" s="235" t="s">
        <v>367</v>
      </c>
      <c r="D74" s="256" t="s">
        <v>358</v>
      </c>
      <c r="E74" s="257">
        <v>15</v>
      </c>
      <c r="F74" s="431"/>
      <c r="G74" s="407">
        <f>E74*F74</f>
        <v>0</v>
      </c>
    </row>
    <row r="75" spans="1:7" ht="13.5">
      <c r="A75" s="164"/>
      <c r="B75" s="132"/>
      <c r="C75" s="366"/>
      <c r="D75" s="145"/>
      <c r="E75" s="127"/>
      <c r="F75" s="420"/>
      <c r="G75" s="395"/>
    </row>
    <row r="76" spans="1:7" ht="358.5">
      <c r="A76" s="142">
        <v>3</v>
      </c>
      <c r="B76" s="142">
        <v>10</v>
      </c>
      <c r="C76" s="131" t="s">
        <v>427</v>
      </c>
      <c r="D76" s="145"/>
      <c r="E76" s="127"/>
      <c r="F76" s="420"/>
      <c r="G76" s="395"/>
    </row>
    <row r="77" spans="1:7" ht="16.5">
      <c r="A77" s="164"/>
      <c r="B77" s="132"/>
      <c r="C77" s="255" t="s">
        <v>357</v>
      </c>
      <c r="D77" s="256" t="s">
        <v>358</v>
      </c>
      <c r="E77" s="257">
        <v>71</v>
      </c>
      <c r="F77" s="431"/>
      <c r="G77" s="407">
        <f>E77*F77</f>
        <v>0</v>
      </c>
    </row>
    <row r="78" spans="1:7" ht="16.5">
      <c r="A78" s="156"/>
      <c r="B78" s="156"/>
      <c r="C78" s="234" t="s">
        <v>359</v>
      </c>
      <c r="D78" s="256" t="s">
        <v>360</v>
      </c>
      <c r="E78" s="257">
        <v>258</v>
      </c>
      <c r="F78" s="431"/>
      <c r="G78" s="407">
        <f>E78*F78</f>
        <v>0</v>
      </c>
    </row>
    <row r="79" spans="1:10" ht="13.5">
      <c r="A79" s="156"/>
      <c r="B79" s="156"/>
      <c r="C79" s="234"/>
      <c r="D79" s="256"/>
      <c r="E79" s="257"/>
      <c r="F79" s="431"/>
      <c r="G79" s="407"/>
      <c r="I79" s="31"/>
      <c r="J79" s="31"/>
    </row>
    <row r="80" spans="1:7" ht="13.5">
      <c r="A80" s="156"/>
      <c r="B80" s="156"/>
      <c r="C80" s="159" t="s">
        <v>9</v>
      </c>
      <c r="D80" s="126"/>
      <c r="E80" s="144"/>
      <c r="F80" s="420"/>
      <c r="G80" s="401">
        <f>SUM(G68:G78)</f>
        <v>0</v>
      </c>
    </row>
    <row r="81" spans="1:7" ht="13.5">
      <c r="A81" s="156"/>
      <c r="B81" s="156"/>
      <c r="C81" s="159"/>
      <c r="D81" s="126"/>
      <c r="E81" s="144"/>
      <c r="F81" s="420"/>
      <c r="G81" s="401"/>
    </row>
    <row r="82" spans="1:7" s="12" customFormat="1" ht="13.5">
      <c r="A82" s="169">
        <v>4</v>
      </c>
      <c r="B82" s="169"/>
      <c r="C82" s="170" t="s">
        <v>1</v>
      </c>
      <c r="D82" s="135"/>
      <c r="E82" s="163"/>
      <c r="F82" s="425"/>
      <c r="G82" s="402"/>
    </row>
    <row r="83" spans="1:13" ht="13.5">
      <c r="A83" s="169"/>
      <c r="B83" s="169"/>
      <c r="C83" s="142"/>
      <c r="D83" s="135"/>
      <c r="E83" s="168"/>
      <c r="F83" s="429"/>
      <c r="G83" s="395"/>
      <c r="M83" s="20"/>
    </row>
    <row r="84" spans="1:13" ht="157.5">
      <c r="A84" s="156">
        <v>4</v>
      </c>
      <c r="B84" s="156">
        <v>1</v>
      </c>
      <c r="C84" s="22" t="s">
        <v>414</v>
      </c>
      <c r="D84" s="126" t="s">
        <v>10</v>
      </c>
      <c r="E84" s="127">
        <v>510</v>
      </c>
      <c r="F84" s="420"/>
      <c r="G84" s="395">
        <f>E84*F84</f>
        <v>0</v>
      </c>
      <c r="M84" s="20"/>
    </row>
    <row r="85" spans="1:13" ht="13.5">
      <c r="A85" s="156"/>
      <c r="B85" s="156"/>
      <c r="C85" s="22"/>
      <c r="D85" s="126"/>
      <c r="E85" s="127"/>
      <c r="F85" s="420"/>
      <c r="G85" s="395"/>
      <c r="M85" s="20"/>
    </row>
    <row r="86" spans="1:13" ht="207">
      <c r="A86" s="156">
        <v>4</v>
      </c>
      <c r="B86" s="156">
        <v>2</v>
      </c>
      <c r="C86" s="131" t="s">
        <v>415</v>
      </c>
      <c r="D86" s="126" t="s">
        <v>11</v>
      </c>
      <c r="E86" s="127">
        <v>1235</v>
      </c>
      <c r="F86" s="420"/>
      <c r="G86" s="395">
        <f>E86*F86</f>
        <v>0</v>
      </c>
      <c r="H86" s="15"/>
      <c r="M86" s="20"/>
    </row>
    <row r="87" spans="1:10" s="12" customFormat="1" ht="13.5">
      <c r="A87" s="156"/>
      <c r="B87" s="156"/>
      <c r="C87" s="35"/>
      <c r="D87" s="164"/>
      <c r="E87" s="164"/>
      <c r="F87" s="426"/>
      <c r="G87" s="403"/>
      <c r="I87" s="32"/>
      <c r="J87" s="32"/>
    </row>
    <row r="88" spans="1:7" s="12" customFormat="1" ht="13.5">
      <c r="A88" s="169"/>
      <c r="B88" s="169"/>
      <c r="C88" s="159" t="s">
        <v>9</v>
      </c>
      <c r="D88" s="135"/>
      <c r="E88" s="168"/>
      <c r="F88" s="429"/>
      <c r="G88" s="401">
        <f>SUM(G84:G87)</f>
        <v>0</v>
      </c>
    </row>
    <row r="89" spans="1:7" ht="13.5">
      <c r="A89" s="169"/>
      <c r="B89" s="169"/>
      <c r="C89" s="132"/>
      <c r="D89" s="135"/>
      <c r="E89" s="168"/>
      <c r="F89" s="429"/>
      <c r="G89" s="401"/>
    </row>
    <row r="90" spans="1:7" ht="13.5">
      <c r="A90" s="169">
        <v>5</v>
      </c>
      <c r="B90" s="169"/>
      <c r="C90" s="132" t="s">
        <v>5</v>
      </c>
      <c r="D90" s="135"/>
      <c r="E90" s="163"/>
      <c r="F90" s="425"/>
      <c r="G90" s="402"/>
    </row>
    <row r="91" spans="1:7" ht="13.5">
      <c r="A91" s="169"/>
      <c r="B91" s="169"/>
      <c r="C91" s="131"/>
      <c r="D91" s="126"/>
      <c r="E91" s="144"/>
      <c r="F91" s="420"/>
      <c r="G91" s="395"/>
    </row>
    <row r="92" spans="1:7" ht="96">
      <c r="A92" s="156">
        <v>5</v>
      </c>
      <c r="B92" s="156">
        <v>1</v>
      </c>
      <c r="C92" s="131" t="s">
        <v>422</v>
      </c>
      <c r="D92" s="126" t="s">
        <v>11</v>
      </c>
      <c r="E92" s="127">
        <v>1235</v>
      </c>
      <c r="F92" s="420"/>
      <c r="G92" s="395">
        <f>E92*F92</f>
        <v>0</v>
      </c>
    </row>
    <row r="93" spans="1:7" ht="13.5">
      <c r="A93" s="169"/>
      <c r="B93" s="169"/>
      <c r="C93" s="131"/>
      <c r="D93" s="126"/>
      <c r="E93" s="144"/>
      <c r="F93" s="420"/>
      <c r="G93" s="395"/>
    </row>
    <row r="94" spans="1:13" ht="207">
      <c r="A94" s="156">
        <v>5</v>
      </c>
      <c r="B94" s="156">
        <v>2</v>
      </c>
      <c r="C94" s="131" t="s">
        <v>417</v>
      </c>
      <c r="D94" s="126" t="s">
        <v>11</v>
      </c>
      <c r="E94" s="127">
        <v>1235</v>
      </c>
      <c r="F94" s="420"/>
      <c r="G94" s="395">
        <f>E94*F94</f>
        <v>0</v>
      </c>
      <c r="I94" s="4"/>
      <c r="M94" s="20"/>
    </row>
    <row r="95" spans="1:7" ht="13.5">
      <c r="A95" s="156"/>
      <c r="B95" s="156"/>
      <c r="C95" s="35"/>
      <c r="D95" s="126"/>
      <c r="E95" s="127"/>
      <c r="F95" s="420"/>
      <c r="G95" s="395"/>
    </row>
    <row r="96" spans="1:7" ht="179.25">
      <c r="A96" s="156">
        <v>5</v>
      </c>
      <c r="B96" s="156">
        <v>3</v>
      </c>
      <c r="C96" s="131" t="s">
        <v>228</v>
      </c>
      <c r="D96" s="126" t="s">
        <v>11</v>
      </c>
      <c r="E96" s="127">
        <v>490</v>
      </c>
      <c r="F96" s="420"/>
      <c r="G96" s="395">
        <f>E96*F96</f>
        <v>0</v>
      </c>
    </row>
    <row r="97" spans="1:10" s="12" customFormat="1" ht="13.5">
      <c r="A97" s="156"/>
      <c r="B97" s="156"/>
      <c r="C97" s="35"/>
      <c r="D97" s="126"/>
      <c r="E97" s="127"/>
      <c r="F97" s="420"/>
      <c r="G97" s="395"/>
      <c r="I97" s="32"/>
      <c r="J97" s="32"/>
    </row>
    <row r="98" spans="1:7" s="12" customFormat="1" ht="13.5">
      <c r="A98" s="169"/>
      <c r="B98" s="169"/>
      <c r="C98" s="159" t="s">
        <v>9</v>
      </c>
      <c r="D98" s="135"/>
      <c r="E98" s="168"/>
      <c r="F98" s="429"/>
      <c r="G98" s="401">
        <f>SUM(G92:G97)</f>
        <v>0</v>
      </c>
    </row>
    <row r="99" spans="1:7" ht="13.5">
      <c r="A99" s="169"/>
      <c r="B99" s="169"/>
      <c r="C99" s="132"/>
      <c r="D99" s="135"/>
      <c r="E99" s="168"/>
      <c r="F99" s="429"/>
      <c r="G99" s="395"/>
    </row>
    <row r="100" spans="1:7" ht="13.5">
      <c r="A100" s="169">
        <v>6</v>
      </c>
      <c r="B100" s="169"/>
      <c r="C100" s="132" t="s">
        <v>6</v>
      </c>
      <c r="D100" s="135"/>
      <c r="E100" s="163"/>
      <c r="F100" s="425"/>
      <c r="G100" s="402"/>
    </row>
    <row r="101" spans="1:7" ht="13.5">
      <c r="A101" s="169"/>
      <c r="B101" s="169"/>
      <c r="C101" s="132"/>
      <c r="D101" s="135"/>
      <c r="E101" s="163"/>
      <c r="F101" s="425"/>
      <c r="G101" s="402"/>
    </row>
    <row r="102" spans="1:7" ht="69">
      <c r="A102" s="169"/>
      <c r="B102" s="169"/>
      <c r="C102" s="142" t="s">
        <v>22</v>
      </c>
      <c r="D102" s="135"/>
      <c r="E102" s="163"/>
      <c r="F102" s="425"/>
      <c r="G102" s="402"/>
    </row>
    <row r="103" spans="1:7" ht="13.5">
      <c r="A103" s="169"/>
      <c r="B103" s="169"/>
      <c r="C103" s="131"/>
      <c r="D103" s="164"/>
      <c r="E103" s="144"/>
      <c r="F103" s="420"/>
      <c r="G103" s="395"/>
    </row>
    <row r="104" spans="1:8" ht="220.5">
      <c r="A104" s="156">
        <v>6</v>
      </c>
      <c r="B104" s="156">
        <v>1</v>
      </c>
      <c r="C104" s="131" t="s">
        <v>29</v>
      </c>
      <c r="D104" s="164"/>
      <c r="E104" s="144"/>
      <c r="F104" s="420"/>
      <c r="G104" s="395"/>
      <c r="H104" s="37"/>
    </row>
    <row r="105" spans="1:7" ht="14.25">
      <c r="A105" s="171"/>
      <c r="B105" s="171"/>
      <c r="C105" s="173" t="s">
        <v>30</v>
      </c>
      <c r="D105" s="126" t="s">
        <v>2</v>
      </c>
      <c r="E105" s="157">
        <v>1</v>
      </c>
      <c r="F105" s="420"/>
      <c r="G105" s="395">
        <f>E105*F105</f>
        <v>0</v>
      </c>
    </row>
    <row r="106" spans="1:7" ht="13.5">
      <c r="A106" s="169"/>
      <c r="B106" s="169"/>
      <c r="C106" s="172"/>
      <c r="D106" s="126"/>
      <c r="E106" s="157"/>
      <c r="F106" s="420"/>
      <c r="G106" s="395"/>
    </row>
    <row r="107" spans="1:7" s="40" customFormat="1" ht="123.75">
      <c r="A107" s="156">
        <v>6</v>
      </c>
      <c r="B107" s="156">
        <v>2</v>
      </c>
      <c r="C107" s="131" t="s">
        <v>31</v>
      </c>
      <c r="D107" s="126"/>
      <c r="E107" s="144"/>
      <c r="F107" s="420"/>
      <c r="G107" s="395"/>
    </row>
    <row r="108" spans="1:7" ht="14.25">
      <c r="A108" s="174"/>
      <c r="B108" s="174"/>
      <c r="C108" s="173" t="s">
        <v>32</v>
      </c>
      <c r="D108" s="126" t="s">
        <v>2</v>
      </c>
      <c r="E108" s="157">
        <v>1</v>
      </c>
      <c r="F108" s="420"/>
      <c r="G108" s="395">
        <f>F108*E108</f>
        <v>0</v>
      </c>
    </row>
    <row r="109" spans="1:7" ht="13.5">
      <c r="A109" s="169"/>
      <c r="B109" s="169"/>
      <c r="C109" s="35"/>
      <c r="D109" s="164"/>
      <c r="E109" s="164"/>
      <c r="F109" s="426"/>
      <c r="G109" s="403"/>
    </row>
    <row r="110" spans="1:7" ht="13.5">
      <c r="A110" s="169"/>
      <c r="B110" s="169"/>
      <c r="C110" s="35"/>
      <c r="D110" s="126"/>
      <c r="E110" s="157"/>
      <c r="F110" s="420"/>
      <c r="G110" s="395"/>
    </row>
    <row r="111" spans="1:7" ht="138">
      <c r="A111" s="156">
        <v>6</v>
      </c>
      <c r="B111" s="156">
        <v>3</v>
      </c>
      <c r="C111" s="131" t="s">
        <v>33</v>
      </c>
      <c r="D111" s="126"/>
      <c r="E111" s="144"/>
      <c r="F111" s="420"/>
      <c r="G111" s="395"/>
    </row>
    <row r="112" spans="1:7" ht="14.25">
      <c r="A112" s="169"/>
      <c r="B112" s="169"/>
      <c r="C112" s="173" t="s">
        <v>235</v>
      </c>
      <c r="D112" s="126" t="s">
        <v>2</v>
      </c>
      <c r="E112" s="157">
        <v>1</v>
      </c>
      <c r="F112" s="420"/>
      <c r="G112" s="395">
        <f>F112*E112</f>
        <v>0</v>
      </c>
    </row>
    <row r="113" spans="1:7" ht="13.5">
      <c r="A113" s="169"/>
      <c r="B113" s="169"/>
      <c r="C113" s="35"/>
      <c r="D113" s="164"/>
      <c r="E113" s="164"/>
      <c r="F113" s="426"/>
      <c r="G113" s="403"/>
    </row>
    <row r="114" spans="1:7" ht="138">
      <c r="A114" s="156">
        <v>6</v>
      </c>
      <c r="B114" s="156">
        <v>4</v>
      </c>
      <c r="C114" s="131" t="s">
        <v>34</v>
      </c>
      <c r="D114" s="126"/>
      <c r="E114" s="144"/>
      <c r="F114" s="420"/>
      <c r="G114" s="395"/>
    </row>
    <row r="115" spans="1:9" ht="28.5">
      <c r="A115" s="169"/>
      <c r="B115" s="169"/>
      <c r="C115" s="173" t="s">
        <v>35</v>
      </c>
      <c r="D115" s="126" t="s">
        <v>12</v>
      </c>
      <c r="E115" s="127">
        <v>158</v>
      </c>
      <c r="F115" s="420"/>
      <c r="G115" s="395">
        <f>E115*F115</f>
        <v>0</v>
      </c>
      <c r="I115" s="15"/>
    </row>
    <row r="116" spans="1:7" ht="13.5">
      <c r="A116" s="169"/>
      <c r="B116" s="169"/>
      <c r="C116" s="35"/>
      <c r="D116" s="164"/>
      <c r="E116" s="164"/>
      <c r="F116" s="426"/>
      <c r="G116" s="403"/>
    </row>
    <row r="117" spans="1:7" ht="165">
      <c r="A117" s="156">
        <v>6</v>
      </c>
      <c r="B117" s="156">
        <v>5</v>
      </c>
      <c r="C117" s="131" t="s">
        <v>39</v>
      </c>
      <c r="D117" s="126" t="s">
        <v>2</v>
      </c>
      <c r="E117" s="157">
        <v>1</v>
      </c>
      <c r="F117" s="420"/>
      <c r="G117" s="395">
        <f>E117*F117</f>
        <v>0</v>
      </c>
    </row>
    <row r="118" spans="1:7" ht="13.5">
      <c r="A118" s="156"/>
      <c r="B118" s="156"/>
      <c r="C118" s="131"/>
      <c r="D118" s="126"/>
      <c r="E118" s="144"/>
      <c r="F118" s="420"/>
      <c r="G118" s="395"/>
    </row>
    <row r="119" spans="1:7" ht="151.5">
      <c r="A119" s="156">
        <v>6</v>
      </c>
      <c r="B119" s="156">
        <v>6</v>
      </c>
      <c r="C119" s="131" t="s">
        <v>376</v>
      </c>
      <c r="D119" s="126" t="s">
        <v>2</v>
      </c>
      <c r="E119" s="157">
        <v>16</v>
      </c>
      <c r="F119" s="420"/>
      <c r="G119" s="395">
        <f>E119*F119</f>
        <v>0</v>
      </c>
    </row>
    <row r="120" spans="1:7" ht="13.5">
      <c r="A120" s="156"/>
      <c r="B120" s="156"/>
      <c r="C120" s="131"/>
      <c r="D120" s="126"/>
      <c r="E120" s="144"/>
      <c r="F120" s="420"/>
      <c r="G120" s="395"/>
    </row>
    <row r="121" spans="1:7" ht="151.5">
      <c r="A121" s="156">
        <v>6</v>
      </c>
      <c r="B121" s="156">
        <v>7</v>
      </c>
      <c r="C121" s="131" t="s">
        <v>241</v>
      </c>
      <c r="D121" s="126" t="s">
        <v>2</v>
      </c>
      <c r="E121" s="157">
        <v>7</v>
      </c>
      <c r="F121" s="420"/>
      <c r="G121" s="395">
        <f>E121*F121</f>
        <v>0</v>
      </c>
    </row>
    <row r="122" spans="1:10" ht="13.5">
      <c r="A122" s="156"/>
      <c r="B122" s="156"/>
      <c r="C122" s="22"/>
      <c r="D122" s="164"/>
      <c r="E122" s="164"/>
      <c r="F122" s="426">
        <v>0</v>
      </c>
      <c r="G122" s="403"/>
      <c r="I122" s="31"/>
      <c r="J122" s="31"/>
    </row>
    <row r="123" spans="1:7" ht="13.5">
      <c r="A123" s="169"/>
      <c r="B123" s="169"/>
      <c r="C123" s="159" t="s">
        <v>9</v>
      </c>
      <c r="D123" s="142"/>
      <c r="E123" s="168"/>
      <c r="F123" s="429">
        <v>0</v>
      </c>
      <c r="G123" s="401">
        <f>SUM(G104:G122)</f>
        <v>0</v>
      </c>
    </row>
    <row r="124" spans="1:7" ht="13.5">
      <c r="A124" s="132"/>
      <c r="B124" s="132"/>
      <c r="C124" s="134"/>
      <c r="D124" s="142"/>
      <c r="E124" s="168"/>
      <c r="F124" s="429">
        <v>0</v>
      </c>
      <c r="G124" s="401"/>
    </row>
    <row r="125" spans="1:7" ht="13.5">
      <c r="A125" s="132">
        <v>7</v>
      </c>
      <c r="B125" s="132"/>
      <c r="C125" s="134" t="s">
        <v>8</v>
      </c>
      <c r="D125" s="142"/>
      <c r="E125" s="168"/>
      <c r="F125" s="429">
        <v>0</v>
      </c>
      <c r="G125" s="401"/>
    </row>
    <row r="126" spans="1:13" ht="13.5">
      <c r="A126" s="132"/>
      <c r="B126" s="132"/>
      <c r="C126" s="134"/>
      <c r="D126" s="142"/>
      <c r="E126" s="168"/>
      <c r="F126" s="429">
        <v>0</v>
      </c>
      <c r="G126" s="401"/>
      <c r="M126" s="21"/>
    </row>
    <row r="127" spans="1:13" ht="110.25">
      <c r="A127" s="165">
        <v>7</v>
      </c>
      <c r="B127" s="165">
        <v>1</v>
      </c>
      <c r="C127" s="166" t="s">
        <v>20</v>
      </c>
      <c r="D127" s="145" t="s">
        <v>24</v>
      </c>
      <c r="E127" s="152">
        <v>157.5</v>
      </c>
      <c r="F127" s="432"/>
      <c r="G127" s="398">
        <f>E127*F127</f>
        <v>0</v>
      </c>
      <c r="M127" s="21"/>
    </row>
    <row r="128" spans="1:9" ht="13.5">
      <c r="A128" s="142"/>
      <c r="B128" s="142"/>
      <c r="C128" s="36"/>
      <c r="D128" s="126"/>
      <c r="E128" s="175"/>
      <c r="F128" s="408"/>
      <c r="G128" s="395"/>
      <c r="I128" s="31"/>
    </row>
    <row r="129" spans="1:9" ht="13.5">
      <c r="A129" s="132"/>
      <c r="B129" s="132"/>
      <c r="C129" s="159" t="s">
        <v>9</v>
      </c>
      <c r="D129" s="142"/>
      <c r="E129" s="168"/>
      <c r="F129" s="409"/>
      <c r="G129" s="401">
        <f>SUM(G127:G128)</f>
        <v>0</v>
      </c>
      <c r="I129" s="31"/>
    </row>
    <row r="130" spans="1:7" ht="13.5">
      <c r="A130" s="132"/>
      <c r="B130" s="132"/>
      <c r="C130" s="159"/>
      <c r="D130" s="142"/>
      <c r="E130" s="168"/>
      <c r="F130" s="409"/>
      <c r="G130" s="401"/>
    </row>
    <row r="131" spans="1:7" ht="13.5">
      <c r="A131" s="457">
        <v>2</v>
      </c>
      <c r="B131" s="132" t="s">
        <v>146</v>
      </c>
      <c r="C131" s="176" t="s">
        <v>368</v>
      </c>
      <c r="D131" s="126"/>
      <c r="E131" s="144"/>
      <c r="F131" s="127"/>
      <c r="G131" s="395"/>
    </row>
    <row r="132" spans="1:7" ht="13.5">
      <c r="A132" s="132"/>
      <c r="B132" s="132"/>
      <c r="C132" s="176"/>
      <c r="D132" s="126"/>
      <c r="E132" s="144"/>
      <c r="F132" s="127"/>
      <c r="G132" s="395"/>
    </row>
    <row r="133" spans="1:7" ht="13.5">
      <c r="A133" s="177"/>
      <c r="B133" s="177"/>
      <c r="C133" s="178" t="s">
        <v>0</v>
      </c>
      <c r="D133" s="135"/>
      <c r="E133" s="179"/>
      <c r="F133" s="410"/>
      <c r="G133" s="402"/>
    </row>
    <row r="134" spans="1:9" ht="13.5">
      <c r="A134" s="177"/>
      <c r="B134" s="177"/>
      <c r="C134" s="178"/>
      <c r="D134" s="135"/>
      <c r="E134" s="180"/>
      <c r="F134" s="411"/>
      <c r="G134" s="405"/>
      <c r="I134" s="33"/>
    </row>
    <row r="135" spans="1:7" ht="13.5">
      <c r="A135" s="177">
        <v>1</v>
      </c>
      <c r="B135" s="177"/>
      <c r="C135" s="134" t="s">
        <v>3</v>
      </c>
      <c r="D135" s="164"/>
      <c r="E135" s="181"/>
      <c r="F135" s="412"/>
      <c r="G135" s="413">
        <f>G41</f>
        <v>0</v>
      </c>
    </row>
    <row r="136" spans="1:7" ht="13.5">
      <c r="A136" s="177"/>
      <c r="B136" s="177"/>
      <c r="C136" s="134"/>
      <c r="D136" s="164"/>
      <c r="E136" s="181"/>
      <c r="F136" s="412"/>
      <c r="G136" s="413"/>
    </row>
    <row r="137" spans="1:7" ht="13.5">
      <c r="A137" s="177">
        <v>2</v>
      </c>
      <c r="B137" s="177"/>
      <c r="C137" s="132" t="s">
        <v>4</v>
      </c>
      <c r="D137" s="164"/>
      <c r="E137" s="181"/>
      <c r="F137" s="412"/>
      <c r="G137" s="413">
        <f>G64</f>
        <v>0</v>
      </c>
    </row>
    <row r="138" spans="1:7" ht="13.5">
      <c r="A138" s="177"/>
      <c r="B138" s="177"/>
      <c r="C138" s="132"/>
      <c r="D138" s="164"/>
      <c r="E138" s="181"/>
      <c r="F138" s="412"/>
      <c r="G138" s="413"/>
    </row>
    <row r="139" spans="1:7" ht="13.5">
      <c r="A139" s="177">
        <v>3</v>
      </c>
      <c r="B139" s="177"/>
      <c r="C139" s="134" t="s">
        <v>21</v>
      </c>
      <c r="D139" s="134"/>
      <c r="E139" s="134"/>
      <c r="F139" s="414"/>
      <c r="G139" s="413">
        <f>G80</f>
        <v>0</v>
      </c>
    </row>
    <row r="140" spans="1:7" ht="13.5">
      <c r="A140" s="177"/>
      <c r="B140" s="177"/>
      <c r="C140" s="132"/>
      <c r="D140" s="164"/>
      <c r="E140" s="181"/>
      <c r="F140" s="412"/>
      <c r="G140" s="413"/>
    </row>
    <row r="141" spans="1:7" ht="13.5">
      <c r="A141" s="177">
        <v>4</v>
      </c>
      <c r="B141" s="177"/>
      <c r="C141" s="170" t="s">
        <v>1</v>
      </c>
      <c r="D141" s="164"/>
      <c r="E141" s="181"/>
      <c r="F141" s="412"/>
      <c r="G141" s="401">
        <f>G88</f>
        <v>0</v>
      </c>
    </row>
    <row r="142" spans="1:7" ht="13.5">
      <c r="A142" s="177"/>
      <c r="B142" s="177"/>
      <c r="C142" s="178"/>
      <c r="D142" s="164"/>
      <c r="E142" s="181"/>
      <c r="F142" s="412"/>
      <c r="G142" s="401"/>
    </row>
    <row r="143" spans="1:7" ht="13.5">
      <c r="A143" s="177">
        <v>5</v>
      </c>
      <c r="B143" s="177"/>
      <c r="C143" s="132" t="s">
        <v>5</v>
      </c>
      <c r="D143" s="164"/>
      <c r="E143" s="181"/>
      <c r="F143" s="412"/>
      <c r="G143" s="413">
        <f>G98</f>
        <v>0</v>
      </c>
    </row>
    <row r="144" spans="1:7" ht="13.5">
      <c r="A144" s="177"/>
      <c r="B144" s="177"/>
      <c r="C144" s="178"/>
      <c r="D144" s="164"/>
      <c r="E144" s="181"/>
      <c r="F144" s="412"/>
      <c r="G144" s="413"/>
    </row>
    <row r="145" spans="1:7" ht="13.5">
      <c r="A145" s="177">
        <v>6</v>
      </c>
      <c r="B145" s="177"/>
      <c r="C145" s="132" t="s">
        <v>6</v>
      </c>
      <c r="D145" s="164"/>
      <c r="E145" s="181"/>
      <c r="F145" s="412"/>
      <c r="G145" s="413">
        <f>G123</f>
        <v>0</v>
      </c>
    </row>
    <row r="146" spans="1:7" ht="13.5">
      <c r="A146" s="177"/>
      <c r="B146" s="177"/>
      <c r="C146" s="178"/>
      <c r="D146" s="164"/>
      <c r="E146" s="181"/>
      <c r="F146" s="412"/>
      <c r="G146" s="413"/>
    </row>
    <row r="147" spans="1:7" ht="13.5">
      <c r="A147" s="177">
        <v>7</v>
      </c>
      <c r="B147" s="177"/>
      <c r="C147" s="134" t="s">
        <v>8</v>
      </c>
      <c r="D147" s="164"/>
      <c r="E147" s="181"/>
      <c r="F147" s="412"/>
      <c r="G147" s="413">
        <f>G129</f>
        <v>0</v>
      </c>
    </row>
    <row r="148" spans="1:10" ht="13.5">
      <c r="A148" s="177"/>
      <c r="B148" s="177"/>
      <c r="C148" s="178"/>
      <c r="D148" s="164"/>
      <c r="E148" s="181"/>
      <c r="F148" s="412"/>
      <c r="G148" s="413"/>
      <c r="J148" s="30"/>
    </row>
    <row r="149" spans="1:7" ht="13.5">
      <c r="A149" s="177"/>
      <c r="B149" s="177"/>
      <c r="C149" s="178" t="s">
        <v>9</v>
      </c>
      <c r="D149" s="164"/>
      <c r="E149" s="181"/>
      <c r="F149" s="412"/>
      <c r="G149" s="413">
        <f>SUM(G135:G148)</f>
        <v>0</v>
      </c>
    </row>
    <row r="150" spans="1:7" ht="13.5">
      <c r="A150" s="177"/>
      <c r="B150" s="177"/>
      <c r="C150" s="131"/>
      <c r="D150" s="164"/>
      <c r="E150" s="181"/>
      <c r="F150" s="412"/>
      <c r="G150" s="139"/>
    </row>
    <row r="151" spans="1:7" ht="13.5">
      <c r="A151" s="182"/>
      <c r="B151" s="182"/>
      <c r="C151" s="183"/>
      <c r="D151" s="164"/>
      <c r="E151" s="184"/>
      <c r="F151" s="418"/>
      <c r="G151" s="419"/>
    </row>
    <row r="152" spans="1:7" ht="13.5">
      <c r="A152" s="16"/>
      <c r="B152" s="16"/>
      <c r="C152" s="17"/>
      <c r="D152" s="7"/>
      <c r="E152" s="18"/>
      <c r="F152" s="18"/>
      <c r="G152" s="19"/>
    </row>
    <row r="153" ht="13.5">
      <c r="A153" s="1"/>
    </row>
  </sheetData>
  <sheetProtection password="CC4B" sheet="1"/>
  <mergeCells count="1">
    <mergeCell ref="A1:B1"/>
  </mergeCells>
  <printOptions/>
  <pageMargins left="0.9055118110236221" right="0.5118110236220472" top="0.6692913385826772" bottom="0.7874015748031497" header="0.31496062992125984" footer="0.31496062992125984"/>
  <pageSetup firstPageNumber="42" useFirstPageNumber="1" horizontalDpi="600" verticalDpi="600" orientation="portrait" paperSize="9" scale="86" r:id="rId1"/>
  <headerFooter>
    <oddHeader>&amp;L&amp;"Times New Roman,Podebljano"&amp;8
D &amp;&amp; Z doo&amp;R&amp;"Times New Roman,Uobičajeno"&amp;8
ZOP: KO - 2002</oddHeader>
    <oddFooter>&amp;L&amp;"Times New Roman,Regular"&amp;8investitor:  GRAD ZADAR, Narodni trg 1, 23000 Zadar
građevina:  REKONSTRUKCIJA DIJELA ULICE KREŠIMIROVA OBALA- 1.-4. faza
mjesto i datum: Zadar, travanj 2023.&amp;R&amp;"Times New Roman,Regular"&amp;8str. &amp;P</oddFooter>
  </headerFooter>
  <rowBreaks count="13" manualBreakCount="13">
    <brk id="12" max="6" man="1"/>
    <brk id="22" max="6" man="1"/>
    <brk id="41" max="255" man="1"/>
    <brk id="52" max="6" man="1"/>
    <brk id="60" max="6" man="1"/>
    <brk id="64" max="6" man="1"/>
    <brk id="72" max="6" man="1"/>
    <brk id="80" max="255" man="1"/>
    <brk id="88" max="255" man="1"/>
    <brk id="98" max="6" man="1"/>
    <brk id="112" max="6" man="1"/>
    <brk id="117" max="6" man="1"/>
    <brk id="129" max="6" man="1"/>
  </rowBreaks>
</worksheet>
</file>

<file path=xl/worksheets/sheet8.xml><?xml version="1.0" encoding="utf-8"?>
<worksheet xmlns="http://schemas.openxmlformats.org/spreadsheetml/2006/main" xmlns:r="http://schemas.openxmlformats.org/officeDocument/2006/relationships">
  <dimension ref="A1:H199"/>
  <sheetViews>
    <sheetView showZeros="0" view="pageBreakPreview" zoomScaleSheetLayoutView="100" workbookViewId="0" topLeftCell="A1">
      <selection activeCell="F8" sqref="F8:F176"/>
    </sheetView>
  </sheetViews>
  <sheetFormatPr defaultColWidth="9.140625" defaultRowHeight="12.75"/>
  <cols>
    <col min="1" max="1" width="2.57421875" style="0" customWidth="1"/>
    <col min="2" max="2" width="3.421875" style="0" bestFit="1" customWidth="1"/>
    <col min="3" max="3" width="45.8515625" style="0" customWidth="1"/>
    <col min="4" max="4" width="8.140625" style="0" bestFit="1" customWidth="1"/>
    <col min="5" max="5" width="8.8515625" style="0" bestFit="1" customWidth="1"/>
    <col min="6" max="6" width="11.57421875" style="0" bestFit="1" customWidth="1"/>
    <col min="7" max="7" width="16.140625" style="0" bestFit="1" customWidth="1"/>
  </cols>
  <sheetData>
    <row r="1" spans="1:7" ht="26.25">
      <c r="A1" s="482" t="s">
        <v>362</v>
      </c>
      <c r="B1" s="482"/>
      <c r="C1" s="259" t="s">
        <v>363</v>
      </c>
      <c r="D1" s="259" t="s">
        <v>364</v>
      </c>
      <c r="E1" s="260" t="s">
        <v>365</v>
      </c>
      <c r="F1" s="261" t="s">
        <v>420</v>
      </c>
      <c r="G1" s="262" t="s">
        <v>421</v>
      </c>
    </row>
    <row r="2" spans="1:7" ht="13.5">
      <c r="A2" s="460">
        <v>2</v>
      </c>
      <c r="B2" s="459" t="s">
        <v>147</v>
      </c>
      <c r="C2" s="201" t="s">
        <v>377</v>
      </c>
      <c r="D2" s="186"/>
      <c r="E2" s="187"/>
      <c r="F2" s="187"/>
      <c r="G2" s="187"/>
    </row>
    <row r="3" spans="1:7" ht="13.5">
      <c r="A3" s="202"/>
      <c r="B3" s="202"/>
      <c r="C3" s="190"/>
      <c r="D3" s="186"/>
      <c r="E3" s="187"/>
      <c r="F3" s="187"/>
      <c r="G3" s="187"/>
    </row>
    <row r="4" spans="1:7" ht="13.5">
      <c r="A4" s="201">
        <v>1</v>
      </c>
      <c r="B4" s="202"/>
      <c r="C4" s="185" t="s">
        <v>3</v>
      </c>
      <c r="D4" s="186"/>
      <c r="E4" s="187"/>
      <c r="F4" s="187"/>
      <c r="G4" s="187"/>
    </row>
    <row r="5" spans="1:7" ht="13.5">
      <c r="A5" s="201"/>
      <c r="B5" s="202"/>
      <c r="C5" s="185"/>
      <c r="D5" s="186"/>
      <c r="E5" s="187"/>
      <c r="F5" s="187"/>
      <c r="G5" s="187"/>
    </row>
    <row r="6" spans="1:7" ht="138">
      <c r="A6" s="202">
        <v>1</v>
      </c>
      <c r="B6" s="202">
        <v>1</v>
      </c>
      <c r="C6" s="195" t="s">
        <v>318</v>
      </c>
      <c r="D6" s="186"/>
      <c r="E6" s="187"/>
      <c r="F6" s="187"/>
      <c r="G6" s="187"/>
    </row>
    <row r="7" spans="1:7" ht="41.25">
      <c r="A7" s="202"/>
      <c r="B7" s="202"/>
      <c r="C7" s="195" t="s">
        <v>319</v>
      </c>
      <c r="D7" s="186"/>
      <c r="E7" s="187"/>
      <c r="F7" s="267"/>
      <c r="G7" s="187"/>
    </row>
    <row r="8" spans="1:8" ht="16.5">
      <c r="A8" s="202"/>
      <c r="B8" s="202"/>
      <c r="C8" s="195" t="s">
        <v>181</v>
      </c>
      <c r="D8" s="191" t="s">
        <v>12</v>
      </c>
      <c r="E8" s="192">
        <v>133</v>
      </c>
      <c r="F8" s="269"/>
      <c r="G8" s="188">
        <f>E8*F8</f>
        <v>0</v>
      </c>
      <c r="H8" s="226"/>
    </row>
    <row r="9" spans="1:8" ht="16.5">
      <c r="A9" s="202"/>
      <c r="B9" s="202"/>
      <c r="C9" s="195" t="s">
        <v>252</v>
      </c>
      <c r="D9" s="191" t="s">
        <v>12</v>
      </c>
      <c r="E9" s="192">
        <v>37</v>
      </c>
      <c r="F9" s="269"/>
      <c r="G9" s="188">
        <f>E9*F9</f>
        <v>0</v>
      </c>
      <c r="H9" s="226"/>
    </row>
    <row r="10" spans="1:7" ht="16.5">
      <c r="A10" s="202"/>
      <c r="B10" s="202"/>
      <c r="C10" s="195" t="s">
        <v>182</v>
      </c>
      <c r="D10" s="191" t="s">
        <v>12</v>
      </c>
      <c r="E10" s="192">
        <v>43</v>
      </c>
      <c r="F10" s="269"/>
      <c r="G10" s="188">
        <f>E10*F10</f>
        <v>0</v>
      </c>
    </row>
    <row r="11" spans="1:7" ht="13.5">
      <c r="A11" s="202"/>
      <c r="B11" s="202"/>
      <c r="C11" s="367"/>
      <c r="D11" s="203"/>
      <c r="E11" s="187"/>
      <c r="F11" s="267"/>
      <c r="G11" s="189"/>
    </row>
    <row r="12" spans="1:7" ht="13.5">
      <c r="A12" s="202"/>
      <c r="B12" s="202"/>
      <c r="C12" s="368" t="s">
        <v>9</v>
      </c>
      <c r="D12" s="205"/>
      <c r="E12" s="187"/>
      <c r="F12" s="267"/>
      <c r="G12" s="194">
        <f>SUM(G8:G10)</f>
        <v>0</v>
      </c>
    </row>
    <row r="13" spans="1:7" ht="13.5">
      <c r="A13" s="202"/>
      <c r="B13" s="202"/>
      <c r="C13" s="195"/>
      <c r="D13" s="191"/>
      <c r="E13" s="187"/>
      <c r="F13" s="267"/>
      <c r="G13" s="189"/>
    </row>
    <row r="14" spans="1:7" ht="13.5">
      <c r="A14" s="201">
        <v>2</v>
      </c>
      <c r="B14" s="202"/>
      <c r="C14" s="368" t="s">
        <v>4</v>
      </c>
      <c r="D14" s="186"/>
      <c r="E14" s="187"/>
      <c r="F14" s="267"/>
      <c r="G14" s="187"/>
    </row>
    <row r="15" spans="1:7" ht="13.5">
      <c r="A15" s="202"/>
      <c r="B15" s="202"/>
      <c r="C15" s="369"/>
      <c r="D15" s="186"/>
      <c r="E15" s="187"/>
      <c r="F15" s="267"/>
      <c r="G15" s="187"/>
    </row>
    <row r="16" spans="1:7" ht="303">
      <c r="A16" s="207">
        <v>2</v>
      </c>
      <c r="B16" s="207">
        <v>1</v>
      </c>
      <c r="C16" s="195" t="s">
        <v>320</v>
      </c>
      <c r="D16" s="191"/>
      <c r="E16" s="193"/>
      <c r="F16" s="267"/>
      <c r="G16" s="187"/>
    </row>
    <row r="17" spans="1:7" ht="16.5">
      <c r="A17" s="207"/>
      <c r="B17" s="207"/>
      <c r="C17" s="195" t="s">
        <v>181</v>
      </c>
      <c r="D17" s="191" t="s">
        <v>10</v>
      </c>
      <c r="E17" s="206">
        <v>170</v>
      </c>
      <c r="F17" s="269"/>
      <c r="G17" s="188">
        <f>E17*F17</f>
        <v>0</v>
      </c>
    </row>
    <row r="18" spans="1:7" ht="16.5">
      <c r="A18" s="207"/>
      <c r="B18" s="207"/>
      <c r="C18" s="195" t="s">
        <v>252</v>
      </c>
      <c r="D18" s="191" t="s">
        <v>10</v>
      </c>
      <c r="E18" s="206">
        <v>13.5</v>
      </c>
      <c r="F18" s="269"/>
      <c r="G18" s="188">
        <f>E18*F18</f>
        <v>0</v>
      </c>
    </row>
    <row r="19" spans="1:7" ht="13.5">
      <c r="A19" s="212"/>
      <c r="B19" s="212"/>
      <c r="C19" s="370"/>
      <c r="D19" s="196"/>
      <c r="E19" s="189"/>
      <c r="F19" s="270"/>
      <c r="G19" s="189"/>
    </row>
    <row r="20" spans="1:8" ht="333" customHeight="1">
      <c r="A20" s="202">
        <v>2</v>
      </c>
      <c r="B20" s="202">
        <v>2</v>
      </c>
      <c r="C20" s="195" t="s">
        <v>321</v>
      </c>
      <c r="D20" s="186"/>
      <c r="E20" s="187"/>
      <c r="F20" s="267"/>
      <c r="G20" s="187"/>
      <c r="H20" s="226"/>
    </row>
    <row r="21" spans="1:7" ht="30">
      <c r="A21" s="202"/>
      <c r="B21" s="202"/>
      <c r="C21" s="195" t="s">
        <v>183</v>
      </c>
      <c r="D21" s="191" t="s">
        <v>10</v>
      </c>
      <c r="E21" s="206">
        <v>17</v>
      </c>
      <c r="F21" s="269"/>
      <c r="G21" s="188">
        <f>E21*F21</f>
        <v>0</v>
      </c>
    </row>
    <row r="22" spans="1:7" ht="13.5">
      <c r="A22" s="202"/>
      <c r="B22" s="202"/>
      <c r="C22" s="369"/>
      <c r="D22" s="186"/>
      <c r="E22" s="187"/>
      <c r="F22" s="267"/>
      <c r="G22" s="187"/>
    </row>
    <row r="23" spans="1:7" ht="69">
      <c r="A23" s="202">
        <v>2</v>
      </c>
      <c r="B23" s="202">
        <v>3</v>
      </c>
      <c r="C23" s="195" t="s">
        <v>322</v>
      </c>
      <c r="D23" s="208"/>
      <c r="E23" s="187"/>
      <c r="F23" s="267"/>
      <c r="G23" s="187"/>
    </row>
    <row r="24" spans="1:7" ht="19.5" customHeight="1">
      <c r="A24" s="202"/>
      <c r="B24" s="202"/>
      <c r="C24" s="195" t="s">
        <v>183</v>
      </c>
      <c r="D24" s="191" t="s">
        <v>10</v>
      </c>
      <c r="E24" s="206">
        <v>1.5</v>
      </c>
      <c r="F24" s="269"/>
      <c r="G24" s="188">
        <f>E24*F24</f>
        <v>0</v>
      </c>
    </row>
    <row r="25" spans="1:7" ht="13.5">
      <c r="A25" s="202"/>
      <c r="B25" s="202"/>
      <c r="C25" s="369"/>
      <c r="D25" s="186"/>
      <c r="E25" s="187"/>
      <c r="F25" s="267"/>
      <c r="G25" s="187"/>
    </row>
    <row r="26" spans="1:7" ht="54.75">
      <c r="A26" s="202">
        <v>2</v>
      </c>
      <c r="B26" s="202">
        <v>4</v>
      </c>
      <c r="C26" s="195" t="s">
        <v>195</v>
      </c>
      <c r="D26" s="205"/>
      <c r="E26" s="206"/>
      <c r="F26" s="267"/>
      <c r="G26" s="187"/>
    </row>
    <row r="27" spans="1:7" ht="16.5">
      <c r="A27" s="202"/>
      <c r="B27" s="202"/>
      <c r="C27" s="195" t="s">
        <v>158</v>
      </c>
      <c r="D27" s="191" t="s">
        <v>10</v>
      </c>
      <c r="E27" s="206">
        <v>15</v>
      </c>
      <c r="F27" s="269"/>
      <c r="G27" s="188">
        <f>E27*F27</f>
        <v>0</v>
      </c>
    </row>
    <row r="28" spans="1:7" ht="13.5">
      <c r="A28" s="202"/>
      <c r="B28" s="202"/>
      <c r="C28" s="369"/>
      <c r="D28" s="186"/>
      <c r="E28" s="187"/>
      <c r="F28" s="267"/>
      <c r="G28" s="187"/>
    </row>
    <row r="29" spans="1:7" ht="69">
      <c r="A29" s="202">
        <v>2</v>
      </c>
      <c r="B29" s="202">
        <v>5</v>
      </c>
      <c r="C29" s="195" t="s">
        <v>184</v>
      </c>
      <c r="D29" s="186"/>
      <c r="E29" s="187"/>
      <c r="F29" s="267"/>
      <c r="G29" s="187"/>
    </row>
    <row r="30" spans="1:7" ht="54.75">
      <c r="A30" s="202"/>
      <c r="B30" s="202"/>
      <c r="C30" s="195" t="s">
        <v>157</v>
      </c>
      <c r="D30" s="186"/>
      <c r="E30" s="187"/>
      <c r="F30" s="267"/>
      <c r="G30" s="187"/>
    </row>
    <row r="31" spans="1:7" ht="16.5">
      <c r="A31" s="202"/>
      <c r="B31" s="202"/>
      <c r="C31" s="195" t="s">
        <v>158</v>
      </c>
      <c r="D31" s="191" t="s">
        <v>10</v>
      </c>
      <c r="E31" s="192">
        <v>12</v>
      </c>
      <c r="F31" s="269"/>
      <c r="G31" s="188">
        <f>E31*F31</f>
        <v>0</v>
      </c>
    </row>
    <row r="32" spans="1:7" ht="13.5">
      <c r="A32" s="202"/>
      <c r="B32" s="202"/>
      <c r="C32" s="369"/>
      <c r="D32" s="186"/>
      <c r="E32" s="187"/>
      <c r="F32" s="267"/>
      <c r="G32" s="187"/>
    </row>
    <row r="33" spans="1:7" ht="69">
      <c r="A33" s="202">
        <v>2</v>
      </c>
      <c r="B33" s="202">
        <v>6</v>
      </c>
      <c r="C33" s="195" t="s">
        <v>185</v>
      </c>
      <c r="D33" s="205"/>
      <c r="E33" s="206"/>
      <c r="F33" s="267"/>
      <c r="G33" s="187"/>
    </row>
    <row r="34" spans="1:7" ht="54.75">
      <c r="A34" s="202"/>
      <c r="B34" s="202"/>
      <c r="C34" s="195" t="s">
        <v>157</v>
      </c>
      <c r="D34" s="205"/>
      <c r="E34" s="206"/>
      <c r="F34" s="267"/>
      <c r="G34" s="187"/>
    </row>
    <row r="35" spans="1:7" ht="16.5">
      <c r="A35" s="202"/>
      <c r="B35" s="202"/>
      <c r="C35" s="195" t="s">
        <v>158</v>
      </c>
      <c r="D35" s="191" t="s">
        <v>10</v>
      </c>
      <c r="E35" s="206">
        <v>4.5</v>
      </c>
      <c r="F35" s="269"/>
      <c r="G35" s="188">
        <f>E35*F35</f>
        <v>0</v>
      </c>
    </row>
    <row r="36" spans="1:7" ht="13.5">
      <c r="A36" s="202"/>
      <c r="B36" s="202"/>
      <c r="C36" s="195"/>
      <c r="D36" s="191"/>
      <c r="E36" s="206"/>
      <c r="F36" s="269"/>
      <c r="G36" s="188"/>
    </row>
    <row r="37" spans="1:7" ht="54.75">
      <c r="A37" s="202">
        <v>2</v>
      </c>
      <c r="B37" s="202">
        <v>6</v>
      </c>
      <c r="C37" s="195" t="s">
        <v>325</v>
      </c>
      <c r="D37" s="205"/>
      <c r="E37" s="206"/>
      <c r="F37" s="267"/>
      <c r="G37" s="187"/>
    </row>
    <row r="38" spans="1:7" ht="16.5">
      <c r="A38" s="202"/>
      <c r="B38" s="202"/>
      <c r="C38" s="195" t="s">
        <v>158</v>
      </c>
      <c r="D38" s="191" t="s">
        <v>10</v>
      </c>
      <c r="E38" s="206">
        <v>13.5</v>
      </c>
      <c r="F38" s="269"/>
      <c r="G38" s="188">
        <f>E38*F38</f>
        <v>0</v>
      </c>
    </row>
    <row r="39" spans="1:7" ht="13.5">
      <c r="A39" s="202"/>
      <c r="B39" s="202"/>
      <c r="C39" s="195"/>
      <c r="D39" s="191"/>
      <c r="E39" s="206"/>
      <c r="F39" s="269"/>
      <c r="G39" s="188"/>
    </row>
    <row r="40" spans="1:7" ht="27">
      <c r="A40" s="202">
        <v>2</v>
      </c>
      <c r="B40" s="202">
        <v>6</v>
      </c>
      <c r="C40" s="195" t="s">
        <v>323</v>
      </c>
      <c r="D40" s="126" t="s">
        <v>11</v>
      </c>
      <c r="E40" s="206">
        <v>130</v>
      </c>
      <c r="F40" s="271"/>
      <c r="G40" s="188">
        <f>E40*F40</f>
        <v>0</v>
      </c>
    </row>
    <row r="41" spans="1:7" ht="13.5">
      <c r="A41" s="202"/>
      <c r="B41" s="202"/>
      <c r="C41" s="195"/>
      <c r="D41" s="191"/>
      <c r="E41" s="206"/>
      <c r="F41" s="269"/>
      <c r="G41" s="188"/>
    </row>
    <row r="42" spans="1:7" ht="69">
      <c r="A42" s="202">
        <v>2</v>
      </c>
      <c r="B42" s="202">
        <v>7</v>
      </c>
      <c r="C42" s="195" t="s">
        <v>186</v>
      </c>
      <c r="D42" s="186"/>
      <c r="E42" s="187"/>
      <c r="F42" s="267"/>
      <c r="G42" s="187"/>
    </row>
    <row r="43" spans="1:7" ht="16.5">
      <c r="A43" s="202"/>
      <c r="B43" s="202"/>
      <c r="C43" s="195" t="s">
        <v>158</v>
      </c>
      <c r="D43" s="191" t="s">
        <v>10</v>
      </c>
      <c r="E43" s="192">
        <v>75</v>
      </c>
      <c r="F43" s="269"/>
      <c r="G43" s="188">
        <f>E43*F43</f>
        <v>0</v>
      </c>
    </row>
    <row r="44" spans="1:7" ht="13.5">
      <c r="A44" s="213"/>
      <c r="B44" s="213"/>
      <c r="C44" s="367"/>
      <c r="D44" s="214"/>
      <c r="E44" s="204"/>
      <c r="F44" s="272"/>
      <c r="G44" s="187"/>
    </row>
    <row r="45" spans="1:7" ht="72">
      <c r="A45" s="207">
        <v>2</v>
      </c>
      <c r="B45" s="207">
        <v>8</v>
      </c>
      <c r="C45" s="195" t="s">
        <v>148</v>
      </c>
      <c r="D45" s="191"/>
      <c r="E45" s="192"/>
      <c r="F45" s="272"/>
      <c r="G45" s="187"/>
    </row>
    <row r="46" spans="1:8" ht="16.5">
      <c r="A46" s="207"/>
      <c r="B46" s="207"/>
      <c r="C46" s="195" t="s">
        <v>149</v>
      </c>
      <c r="D46" s="191" t="s">
        <v>10</v>
      </c>
      <c r="E46" s="192">
        <v>122</v>
      </c>
      <c r="F46" s="269"/>
      <c r="G46" s="188">
        <f>E46*F46</f>
        <v>0</v>
      </c>
      <c r="H46" s="226"/>
    </row>
    <row r="47" spans="1:7" ht="13.5">
      <c r="A47" s="213"/>
      <c r="B47" s="213"/>
      <c r="C47" s="367"/>
      <c r="D47" s="214"/>
      <c r="E47" s="204"/>
      <c r="F47" s="272"/>
      <c r="G47" s="189"/>
    </row>
    <row r="48" spans="1:7" ht="54.75">
      <c r="A48" s="207">
        <v>2</v>
      </c>
      <c r="B48" s="207">
        <v>9</v>
      </c>
      <c r="C48" s="195" t="s">
        <v>231</v>
      </c>
      <c r="D48" s="191"/>
      <c r="E48" s="193"/>
      <c r="F48" s="267"/>
      <c r="G48" s="187"/>
    </row>
    <row r="49" spans="1:7" ht="16.5">
      <c r="A49" s="207"/>
      <c r="B49" s="207"/>
      <c r="C49" s="195" t="s">
        <v>187</v>
      </c>
      <c r="D49" s="191" t="s">
        <v>10</v>
      </c>
      <c r="E49" s="192">
        <v>140</v>
      </c>
      <c r="F49" s="269"/>
      <c r="G49" s="188">
        <f>E49*F49</f>
        <v>0</v>
      </c>
    </row>
    <row r="50" spans="1:7" ht="13.5">
      <c r="A50" s="212"/>
      <c r="B50" s="212"/>
      <c r="C50" s="370"/>
      <c r="D50" s="196"/>
      <c r="E50" s="215"/>
      <c r="F50" s="270"/>
      <c r="G50" s="189"/>
    </row>
    <row r="51" spans="1:7" ht="13.5">
      <c r="A51" s="212"/>
      <c r="B51" s="212"/>
      <c r="C51" s="368" t="s">
        <v>9</v>
      </c>
      <c r="D51" s="196"/>
      <c r="E51" s="189"/>
      <c r="F51" s="270"/>
      <c r="G51" s="194">
        <f>SUM(G17:G49)</f>
        <v>0</v>
      </c>
    </row>
    <row r="52" spans="1:7" ht="13.5">
      <c r="A52" s="212"/>
      <c r="B52" s="212"/>
      <c r="C52" s="368"/>
      <c r="D52" s="196"/>
      <c r="E52" s="189"/>
      <c r="F52" s="270"/>
      <c r="G52" s="194"/>
    </row>
    <row r="53" spans="1:7" ht="13.5">
      <c r="A53" s="212"/>
      <c r="B53" s="212"/>
      <c r="C53" s="370"/>
      <c r="D53" s="196"/>
      <c r="E53" s="189"/>
      <c r="F53" s="270"/>
      <c r="G53" s="189"/>
    </row>
    <row r="54" spans="1:7" ht="13.5">
      <c r="A54" s="201">
        <v>3</v>
      </c>
      <c r="B54" s="202"/>
      <c r="C54" s="197" t="s">
        <v>159</v>
      </c>
      <c r="D54" s="186"/>
      <c r="E54" s="187"/>
      <c r="F54" s="267"/>
      <c r="G54" s="187"/>
    </row>
    <row r="55" spans="1:7" ht="13.5">
      <c r="A55" s="202"/>
      <c r="B55" s="202"/>
      <c r="C55" s="369"/>
      <c r="D55" s="186"/>
      <c r="E55" s="187"/>
      <c r="F55" s="267"/>
      <c r="G55" s="187"/>
    </row>
    <row r="56" spans="1:7" ht="13.5">
      <c r="A56" s="202">
        <v>3</v>
      </c>
      <c r="B56" s="202">
        <v>1</v>
      </c>
      <c r="C56" s="195" t="s">
        <v>326</v>
      </c>
      <c r="D56" s="186"/>
      <c r="E56" s="187"/>
      <c r="F56" s="267"/>
      <c r="G56" s="187"/>
    </row>
    <row r="57" spans="1:7" ht="82.5">
      <c r="A57" s="202"/>
      <c r="B57" s="202"/>
      <c r="C57" s="195" t="s">
        <v>328</v>
      </c>
      <c r="D57" s="186"/>
      <c r="E57" s="187"/>
      <c r="F57" s="267"/>
      <c r="G57" s="187"/>
    </row>
    <row r="58" spans="1:7" ht="48" customHeight="1">
      <c r="A58" s="202"/>
      <c r="B58" s="202"/>
      <c r="C58" s="195" t="s">
        <v>188</v>
      </c>
      <c r="D58" s="186"/>
      <c r="E58" s="187"/>
      <c r="F58" s="267"/>
      <c r="G58" s="187"/>
    </row>
    <row r="59" spans="1:7" ht="13.5">
      <c r="A59" s="202"/>
      <c r="B59" s="202"/>
      <c r="C59" s="195" t="s">
        <v>327</v>
      </c>
      <c r="D59" s="191" t="s">
        <v>2</v>
      </c>
      <c r="E59" s="198">
        <v>6</v>
      </c>
      <c r="F59" s="269"/>
      <c r="G59" s="188">
        <f>E59*F59</f>
        <v>0</v>
      </c>
    </row>
    <row r="60" spans="1:7" ht="13.5">
      <c r="A60" s="212"/>
      <c r="B60" s="212"/>
      <c r="C60" s="209"/>
      <c r="D60" s="196"/>
      <c r="E60" s="189"/>
      <c r="F60" s="270"/>
      <c r="G60" s="189"/>
    </row>
    <row r="61" spans="1:7" ht="27">
      <c r="A61" s="202">
        <v>3</v>
      </c>
      <c r="B61" s="202">
        <v>2</v>
      </c>
      <c r="C61" s="195" t="s">
        <v>329</v>
      </c>
      <c r="D61" s="216"/>
      <c r="E61" s="217"/>
      <c r="F61" s="267"/>
      <c r="G61" s="187"/>
    </row>
    <row r="62" spans="1:7" ht="54.75">
      <c r="A62" s="202"/>
      <c r="B62" s="202"/>
      <c r="C62" s="195" t="s">
        <v>330</v>
      </c>
      <c r="D62" s="218"/>
      <c r="E62" s="219"/>
      <c r="F62" s="267"/>
      <c r="G62" s="187"/>
    </row>
    <row r="63" spans="1:7" ht="41.25">
      <c r="A63" s="202"/>
      <c r="B63" s="202"/>
      <c r="C63" s="195" t="s">
        <v>189</v>
      </c>
      <c r="D63" s="218"/>
      <c r="E63" s="219"/>
      <c r="F63" s="267"/>
      <c r="G63" s="187"/>
    </row>
    <row r="64" spans="1:7" ht="16.5">
      <c r="A64" s="202"/>
      <c r="B64" s="202"/>
      <c r="C64" s="195" t="s">
        <v>158</v>
      </c>
      <c r="D64" s="191" t="s">
        <v>10</v>
      </c>
      <c r="E64" s="206">
        <v>3.5</v>
      </c>
      <c r="F64" s="269"/>
      <c r="G64" s="188">
        <f>E64*F64</f>
        <v>0</v>
      </c>
    </row>
    <row r="65" spans="1:7" ht="13.5">
      <c r="A65" s="202"/>
      <c r="B65" s="202"/>
      <c r="C65" s="195"/>
      <c r="D65" s="191"/>
      <c r="E65" s="206"/>
      <c r="F65" s="269"/>
      <c r="G65" s="188"/>
    </row>
    <row r="66" spans="1:7" ht="27">
      <c r="A66" s="202">
        <v>3</v>
      </c>
      <c r="B66" s="202">
        <v>3</v>
      </c>
      <c r="C66" s="195" t="s">
        <v>331</v>
      </c>
      <c r="D66" s="216"/>
      <c r="E66" s="217"/>
      <c r="F66" s="267"/>
      <c r="G66" s="187"/>
    </row>
    <row r="67" spans="1:7" ht="54.75">
      <c r="A67" s="202"/>
      <c r="B67" s="202"/>
      <c r="C67" s="195" t="s">
        <v>332</v>
      </c>
      <c r="D67" s="218"/>
      <c r="E67" s="219"/>
      <c r="F67" s="267"/>
      <c r="G67" s="187"/>
    </row>
    <row r="68" spans="1:7" ht="41.25">
      <c r="A68" s="202"/>
      <c r="B68" s="202"/>
      <c r="C68" s="195" t="s">
        <v>189</v>
      </c>
      <c r="D68" s="218"/>
      <c r="E68" s="219"/>
      <c r="F68" s="267"/>
      <c r="G68" s="187"/>
    </row>
    <row r="69" spans="1:7" ht="16.5">
      <c r="A69" s="202"/>
      <c r="B69" s="202"/>
      <c r="C69" s="195" t="s">
        <v>158</v>
      </c>
      <c r="D69" s="191" t="s">
        <v>10</v>
      </c>
      <c r="E69" s="206">
        <v>2</v>
      </c>
      <c r="F69" s="269"/>
      <c r="G69" s="188">
        <f>E69*F69</f>
        <v>0</v>
      </c>
    </row>
    <row r="70" spans="1:7" ht="13.5">
      <c r="A70" s="202"/>
      <c r="B70" s="202"/>
      <c r="C70" s="195"/>
      <c r="D70" s="191"/>
      <c r="E70" s="206"/>
      <c r="F70" s="269"/>
      <c r="G70" s="188"/>
    </row>
    <row r="71" spans="1:7" ht="41.25">
      <c r="A71" s="202">
        <v>3</v>
      </c>
      <c r="B71" s="202">
        <v>4</v>
      </c>
      <c r="C71" s="195" t="s">
        <v>190</v>
      </c>
      <c r="D71" s="205"/>
      <c r="E71" s="206"/>
      <c r="F71" s="267"/>
      <c r="G71" s="187"/>
    </row>
    <row r="72" spans="1:7" ht="16.5">
      <c r="A72" s="202"/>
      <c r="B72" s="202"/>
      <c r="C72" s="195" t="s">
        <v>158</v>
      </c>
      <c r="D72" s="191" t="s">
        <v>10</v>
      </c>
      <c r="E72" s="206">
        <v>1.1</v>
      </c>
      <c r="F72" s="269"/>
      <c r="G72" s="188">
        <f>E72*F72</f>
        <v>0</v>
      </c>
    </row>
    <row r="73" spans="1:6" ht="13.5">
      <c r="A73" s="202"/>
      <c r="B73" s="202"/>
      <c r="C73" s="195"/>
      <c r="F73" s="273"/>
    </row>
    <row r="74" spans="1:7" ht="82.5">
      <c r="A74" s="202">
        <v>3</v>
      </c>
      <c r="B74" s="202">
        <v>5</v>
      </c>
      <c r="C74" s="195" t="s">
        <v>336</v>
      </c>
      <c r="D74" s="203"/>
      <c r="E74" s="187"/>
      <c r="F74" s="267"/>
      <c r="G74" s="187"/>
    </row>
    <row r="75" spans="1:7" ht="16.5">
      <c r="A75" s="202"/>
      <c r="B75" s="202"/>
      <c r="C75" s="195" t="s">
        <v>158</v>
      </c>
      <c r="D75" s="191" t="s">
        <v>10</v>
      </c>
      <c r="E75" s="206">
        <v>1.5</v>
      </c>
      <c r="F75" s="271"/>
      <c r="G75" s="188">
        <f>E75*F75</f>
        <v>0</v>
      </c>
    </row>
    <row r="76" spans="1:7" ht="13.5">
      <c r="A76" s="202"/>
      <c r="B76" s="202"/>
      <c r="C76" s="195"/>
      <c r="D76" s="191"/>
      <c r="E76" s="206"/>
      <c r="F76" s="271"/>
      <c r="G76" s="188"/>
    </row>
    <row r="77" spans="1:7" ht="123.75">
      <c r="A77" s="202">
        <v>3</v>
      </c>
      <c r="B77" s="202">
        <v>6</v>
      </c>
      <c r="C77" s="195" t="s">
        <v>339</v>
      </c>
      <c r="D77" s="191" t="s">
        <v>10</v>
      </c>
      <c r="E77" s="206">
        <v>1.7</v>
      </c>
      <c r="F77" s="271"/>
      <c r="G77" s="188">
        <f>E77*F77</f>
        <v>0</v>
      </c>
    </row>
    <row r="78" spans="1:6" ht="13.5">
      <c r="A78" s="202"/>
      <c r="B78" s="202"/>
      <c r="C78" s="195"/>
      <c r="F78" s="273"/>
    </row>
    <row r="79" spans="1:7" ht="41.25">
      <c r="A79" s="202">
        <v>3</v>
      </c>
      <c r="B79" s="202">
        <v>7</v>
      </c>
      <c r="C79" s="195" t="s">
        <v>337</v>
      </c>
      <c r="D79" s="203"/>
      <c r="E79" s="206"/>
      <c r="F79" s="267"/>
      <c r="G79" s="187"/>
    </row>
    <row r="80" spans="1:7" ht="41.25">
      <c r="A80" s="202"/>
      <c r="B80" s="202"/>
      <c r="C80" s="195" t="s">
        <v>341</v>
      </c>
      <c r="D80" s="203"/>
      <c r="E80" s="206"/>
      <c r="F80" s="267"/>
      <c r="G80" s="187"/>
    </row>
    <row r="81" spans="1:7" ht="123.75">
      <c r="A81" s="202"/>
      <c r="B81" s="202"/>
      <c r="C81" s="195" t="s">
        <v>253</v>
      </c>
      <c r="D81" s="203"/>
      <c r="E81" s="206"/>
      <c r="F81" s="267"/>
      <c r="G81" s="187"/>
    </row>
    <row r="82" spans="1:7" ht="41.25">
      <c r="A82" s="202"/>
      <c r="B82" s="202"/>
      <c r="C82" s="195" t="s">
        <v>340</v>
      </c>
      <c r="D82" s="205"/>
      <c r="E82" s="206"/>
      <c r="F82" s="267"/>
      <c r="G82" s="187"/>
    </row>
    <row r="83" spans="1:7" ht="16.5">
      <c r="A83" s="202"/>
      <c r="B83" s="202"/>
      <c r="C83" s="195" t="s">
        <v>158</v>
      </c>
      <c r="D83" s="191" t="s">
        <v>10</v>
      </c>
      <c r="E83" s="206">
        <v>1.7</v>
      </c>
      <c r="F83" s="269"/>
      <c r="G83" s="188">
        <f>E83*F83</f>
        <v>0</v>
      </c>
    </row>
    <row r="84" spans="1:7" ht="13.5">
      <c r="A84" s="202"/>
      <c r="B84" s="202"/>
      <c r="C84" s="195"/>
      <c r="D84" s="191"/>
      <c r="E84" s="206"/>
      <c r="F84" s="269"/>
      <c r="G84" s="188"/>
    </row>
    <row r="85" spans="1:7" ht="61.5" customHeight="1">
      <c r="A85" s="202">
        <v>3</v>
      </c>
      <c r="B85" s="202">
        <v>8</v>
      </c>
      <c r="C85" s="195" t="s">
        <v>160</v>
      </c>
      <c r="D85" s="205"/>
      <c r="E85" s="206"/>
      <c r="F85" s="267"/>
      <c r="G85" s="187"/>
    </row>
    <row r="86" spans="1:7" ht="13.5">
      <c r="A86" s="202"/>
      <c r="B86" s="202"/>
      <c r="C86" s="195" t="s">
        <v>161</v>
      </c>
      <c r="D86" s="205"/>
      <c r="E86" s="206"/>
      <c r="F86" s="267"/>
      <c r="G86" s="187"/>
    </row>
    <row r="87" spans="1:7" ht="13.5">
      <c r="A87" s="202"/>
      <c r="B87" s="202"/>
      <c r="C87" s="195" t="s">
        <v>338</v>
      </c>
      <c r="D87" s="208" t="s">
        <v>162</v>
      </c>
      <c r="E87" s="192">
        <v>150</v>
      </c>
      <c r="F87" s="269"/>
      <c r="G87" s="188">
        <f>E87*F87</f>
        <v>0</v>
      </c>
    </row>
    <row r="88" spans="1:7" ht="13.5">
      <c r="A88" s="202"/>
      <c r="B88" s="202"/>
      <c r="C88" s="195"/>
      <c r="D88" s="191"/>
      <c r="E88" s="206"/>
      <c r="F88" s="269"/>
      <c r="G88" s="188"/>
    </row>
    <row r="89" spans="1:7" ht="54.75">
      <c r="A89" s="207">
        <v>3</v>
      </c>
      <c r="B89" s="207">
        <v>9</v>
      </c>
      <c r="C89" s="195" t="s">
        <v>191</v>
      </c>
      <c r="D89" s="191" t="s">
        <v>10</v>
      </c>
      <c r="E89" s="206">
        <v>0.65</v>
      </c>
      <c r="F89" s="271"/>
      <c r="G89" s="192">
        <f>E89*F89</f>
        <v>0</v>
      </c>
    </row>
    <row r="90" spans="1:6" ht="13.5">
      <c r="A90" s="228"/>
      <c r="B90" s="228"/>
      <c r="C90" s="371"/>
      <c r="F90" s="273"/>
    </row>
    <row r="91" spans="1:7" ht="13.5">
      <c r="A91" s="202"/>
      <c r="B91" s="202"/>
      <c r="C91" s="368" t="s">
        <v>9</v>
      </c>
      <c r="D91" s="186"/>
      <c r="E91" s="187"/>
      <c r="F91" s="267"/>
      <c r="G91" s="194">
        <f>SUM(G59:G89)</f>
        <v>0</v>
      </c>
    </row>
    <row r="92" spans="1:7" ht="13.5">
      <c r="A92" s="202"/>
      <c r="B92" s="202"/>
      <c r="C92" s="369"/>
      <c r="D92" s="186"/>
      <c r="E92" s="187"/>
      <c r="F92" s="267"/>
      <c r="G92" s="187"/>
    </row>
    <row r="93" spans="1:7" ht="13.5">
      <c r="A93" s="201">
        <v>4</v>
      </c>
      <c r="B93" s="202"/>
      <c r="C93" s="197" t="s">
        <v>151</v>
      </c>
      <c r="D93" s="186"/>
      <c r="E93" s="187"/>
      <c r="F93" s="267"/>
      <c r="G93" s="187"/>
    </row>
    <row r="94" spans="1:7" ht="13.5">
      <c r="A94" s="202"/>
      <c r="B94" s="202"/>
      <c r="C94" s="369"/>
      <c r="D94" s="186"/>
      <c r="E94" s="187"/>
      <c r="F94" s="267"/>
      <c r="G94" s="187"/>
    </row>
    <row r="95" spans="1:7" ht="54.75">
      <c r="A95" s="202">
        <v>4</v>
      </c>
      <c r="B95" s="202">
        <v>1</v>
      </c>
      <c r="C95" s="195" t="s">
        <v>343</v>
      </c>
      <c r="D95" s="205"/>
      <c r="E95" s="187"/>
      <c r="F95" s="267"/>
      <c r="G95" s="187"/>
    </row>
    <row r="96" spans="1:7" ht="54.75">
      <c r="A96" s="202"/>
      <c r="B96" s="202"/>
      <c r="C96" s="195" t="s">
        <v>342</v>
      </c>
      <c r="D96" s="205"/>
      <c r="E96" s="187"/>
      <c r="F96" s="267"/>
      <c r="G96" s="187"/>
    </row>
    <row r="97" spans="1:7" ht="41.25">
      <c r="A97" s="202"/>
      <c r="B97" s="202"/>
      <c r="C97" s="195" t="s">
        <v>254</v>
      </c>
      <c r="D97" s="205"/>
      <c r="E97" s="187"/>
      <c r="F97" s="267"/>
      <c r="G97" s="187"/>
    </row>
    <row r="98" spans="1:7" ht="33.75" customHeight="1">
      <c r="A98" s="202"/>
      <c r="B98" s="202"/>
      <c r="C98" s="195" t="s">
        <v>163</v>
      </c>
      <c r="D98" s="208"/>
      <c r="E98" s="187"/>
      <c r="F98" s="267"/>
      <c r="G98" s="187"/>
    </row>
    <row r="99" spans="1:7" ht="13.5">
      <c r="A99" s="202"/>
      <c r="B99" s="202"/>
      <c r="C99" s="195" t="s">
        <v>164</v>
      </c>
      <c r="D99" s="205" t="s">
        <v>2</v>
      </c>
      <c r="E99" s="187">
        <v>4</v>
      </c>
      <c r="F99" s="269"/>
      <c r="G99" s="188">
        <f>E99*F99</f>
        <v>0</v>
      </c>
    </row>
    <row r="100" spans="1:7" ht="13.5">
      <c r="A100" s="202"/>
      <c r="B100" s="202"/>
      <c r="C100" s="369"/>
      <c r="D100" s="186"/>
      <c r="E100" s="187"/>
      <c r="F100" s="267"/>
      <c r="G100" s="187"/>
    </row>
    <row r="101" spans="1:7" ht="41.25">
      <c r="A101" s="202">
        <v>4</v>
      </c>
      <c r="B101" s="202">
        <v>2</v>
      </c>
      <c r="C101" s="195" t="s">
        <v>255</v>
      </c>
      <c r="D101" s="205"/>
      <c r="E101" s="187"/>
      <c r="F101" s="267"/>
      <c r="G101" s="187"/>
    </row>
    <row r="102" spans="1:7" ht="41.25">
      <c r="A102" s="202"/>
      <c r="B102" s="202"/>
      <c r="C102" s="195" t="s">
        <v>256</v>
      </c>
      <c r="D102" s="205"/>
      <c r="E102" s="187"/>
      <c r="F102" s="267"/>
      <c r="G102" s="187"/>
    </row>
    <row r="103" spans="1:7" ht="34.5" customHeight="1">
      <c r="A103" s="202"/>
      <c r="B103" s="202"/>
      <c r="C103" s="195" t="s">
        <v>163</v>
      </c>
      <c r="D103" s="205"/>
      <c r="E103" s="187"/>
      <c r="F103" s="267"/>
      <c r="G103" s="187"/>
    </row>
    <row r="104" spans="1:7" ht="27">
      <c r="A104" s="202"/>
      <c r="B104" s="202"/>
      <c r="C104" s="195" t="s">
        <v>165</v>
      </c>
      <c r="D104" s="205"/>
      <c r="E104" s="187"/>
      <c r="F104" s="267"/>
      <c r="G104" s="187"/>
    </row>
    <row r="105" spans="1:7" ht="13.5">
      <c r="A105" s="202"/>
      <c r="B105" s="202"/>
      <c r="C105" s="195" t="s">
        <v>166</v>
      </c>
      <c r="D105" s="205" t="s">
        <v>2</v>
      </c>
      <c r="E105" s="187">
        <v>4</v>
      </c>
      <c r="F105" s="269"/>
      <c r="G105" s="188">
        <f>E105*F105</f>
        <v>0</v>
      </c>
    </row>
    <row r="106" spans="1:7" ht="13.5">
      <c r="A106" s="202"/>
      <c r="B106" s="202"/>
      <c r="C106" s="369"/>
      <c r="D106" s="186"/>
      <c r="E106" s="187"/>
      <c r="F106" s="267"/>
      <c r="G106" s="187"/>
    </row>
    <row r="107" spans="1:7" ht="41.25">
      <c r="A107" s="202">
        <v>4</v>
      </c>
      <c r="B107" s="207">
        <v>3</v>
      </c>
      <c r="C107" s="195" t="s">
        <v>257</v>
      </c>
      <c r="D107" s="191"/>
      <c r="E107" s="193"/>
      <c r="F107" s="274"/>
      <c r="G107" s="193"/>
    </row>
    <row r="108" spans="1:7" ht="27">
      <c r="A108" s="202"/>
      <c r="B108" s="207"/>
      <c r="C108" s="195" t="s">
        <v>344</v>
      </c>
      <c r="D108" s="191"/>
      <c r="E108" s="193"/>
      <c r="F108" s="274"/>
      <c r="G108" s="193"/>
    </row>
    <row r="109" spans="1:7" ht="27">
      <c r="A109" s="202"/>
      <c r="B109" s="207"/>
      <c r="C109" s="195" t="s">
        <v>345</v>
      </c>
      <c r="D109" s="191"/>
      <c r="E109" s="193"/>
      <c r="F109" s="274"/>
      <c r="G109" s="193"/>
    </row>
    <row r="110" spans="1:7" ht="16.5">
      <c r="A110" s="202"/>
      <c r="B110" s="207"/>
      <c r="C110" s="195" t="s">
        <v>193</v>
      </c>
      <c r="D110" s="191" t="s">
        <v>12</v>
      </c>
      <c r="E110" s="206">
        <f>E8</f>
        <v>133</v>
      </c>
      <c r="F110" s="271"/>
      <c r="G110" s="192">
        <f>E110*F110</f>
        <v>0</v>
      </c>
    </row>
    <row r="111" spans="1:7" ht="13.5">
      <c r="A111" s="202"/>
      <c r="B111" s="202"/>
      <c r="C111" s="195"/>
      <c r="D111" s="191"/>
      <c r="E111" s="193"/>
      <c r="F111" s="274"/>
      <c r="G111" s="187"/>
    </row>
    <row r="112" spans="1:7" ht="57.75">
      <c r="A112" s="202">
        <v>4</v>
      </c>
      <c r="B112" s="202">
        <v>4</v>
      </c>
      <c r="C112" s="195" t="s">
        <v>258</v>
      </c>
      <c r="D112" s="208"/>
      <c r="E112" s="193"/>
      <c r="F112" s="274"/>
      <c r="G112" s="187"/>
    </row>
    <row r="113" spans="1:7" ht="34.5" customHeight="1">
      <c r="A113" s="202"/>
      <c r="B113" s="202"/>
      <c r="C113" s="195" t="s">
        <v>346</v>
      </c>
      <c r="D113" s="208"/>
      <c r="E113" s="193"/>
      <c r="F113" s="274"/>
      <c r="G113" s="187"/>
    </row>
    <row r="114" spans="1:7" ht="41.25">
      <c r="A114" s="202"/>
      <c r="B114" s="202"/>
      <c r="C114" s="195" t="s">
        <v>192</v>
      </c>
      <c r="D114" s="205"/>
      <c r="E114" s="193"/>
      <c r="F114" s="274"/>
      <c r="G114" s="187"/>
    </row>
    <row r="115" spans="1:7" ht="16.5">
      <c r="A115" s="202"/>
      <c r="B115" s="202"/>
      <c r="C115" s="195" t="s">
        <v>167</v>
      </c>
      <c r="D115" s="191" t="s">
        <v>12</v>
      </c>
      <c r="E115" s="206">
        <f>E10</f>
        <v>43</v>
      </c>
      <c r="F115" s="271"/>
      <c r="G115" s="188">
        <f>E115*F115</f>
        <v>0</v>
      </c>
    </row>
    <row r="116" spans="1:7" ht="13.5">
      <c r="A116" s="202"/>
      <c r="B116" s="202"/>
      <c r="C116" s="195"/>
      <c r="D116" s="191"/>
      <c r="E116" s="206"/>
      <c r="F116" s="269"/>
      <c r="G116" s="188"/>
    </row>
    <row r="117" spans="1:7" ht="41.25">
      <c r="A117" s="202">
        <v>4</v>
      </c>
      <c r="B117" s="202">
        <v>4</v>
      </c>
      <c r="C117" s="195" t="s">
        <v>350</v>
      </c>
      <c r="D117" s="208"/>
      <c r="E117" s="193"/>
      <c r="F117" s="274"/>
      <c r="G117" s="187"/>
    </row>
    <row r="118" spans="1:7" ht="54.75">
      <c r="A118" s="202"/>
      <c r="B118" s="202"/>
      <c r="C118" s="264" t="s">
        <v>260</v>
      </c>
      <c r="D118" s="208"/>
      <c r="E118" s="193"/>
      <c r="F118" s="274"/>
      <c r="G118" s="187"/>
    </row>
    <row r="119" spans="1:7" ht="36" customHeight="1">
      <c r="A119" s="202"/>
      <c r="B119" s="202"/>
      <c r="C119" s="195" t="s">
        <v>259</v>
      </c>
      <c r="D119" s="208"/>
      <c r="E119" s="193"/>
      <c r="F119" s="274"/>
      <c r="G119" s="187"/>
    </row>
    <row r="120" spans="1:7" ht="16.5">
      <c r="A120" s="202"/>
      <c r="B120" s="202"/>
      <c r="C120" s="195" t="s">
        <v>167</v>
      </c>
      <c r="D120" s="191" t="s">
        <v>12</v>
      </c>
      <c r="E120" s="206">
        <f>E9</f>
        <v>37</v>
      </c>
      <c r="F120" s="271"/>
      <c r="G120" s="188">
        <f>E120*F120</f>
        <v>0</v>
      </c>
    </row>
    <row r="121" spans="1:6" ht="13.5">
      <c r="A121" s="202"/>
      <c r="B121" s="202"/>
      <c r="C121" s="265"/>
      <c r="D121" s="265"/>
      <c r="E121" s="265"/>
      <c r="F121" s="372"/>
    </row>
    <row r="122" spans="1:7" ht="108" customHeight="1">
      <c r="A122" s="202">
        <v>4</v>
      </c>
      <c r="B122" s="202">
        <v>6</v>
      </c>
      <c r="C122" s="195" t="s">
        <v>378</v>
      </c>
      <c r="D122" s="191" t="s">
        <v>2</v>
      </c>
      <c r="E122" s="187">
        <v>1</v>
      </c>
      <c r="F122" s="269"/>
      <c r="G122" s="188">
        <f>E122*F122</f>
        <v>0</v>
      </c>
    </row>
    <row r="123" spans="1:7" ht="13.5">
      <c r="A123" s="202"/>
      <c r="B123" s="202"/>
      <c r="C123" s="195"/>
      <c r="D123" s="215"/>
      <c r="E123" s="215"/>
      <c r="F123" s="275"/>
      <c r="G123" s="215"/>
    </row>
    <row r="124" spans="1:7" ht="13.5">
      <c r="A124" s="202"/>
      <c r="B124" s="202"/>
      <c r="C124" s="197" t="s">
        <v>9</v>
      </c>
      <c r="D124" s="186"/>
      <c r="E124" s="187"/>
      <c r="F124" s="270"/>
      <c r="G124" s="200">
        <f>SUM(G99:G123)</f>
        <v>0</v>
      </c>
    </row>
    <row r="125" spans="1:7" ht="13.5">
      <c r="A125" s="207"/>
      <c r="B125" s="207"/>
      <c r="C125" s="195"/>
      <c r="D125" s="191"/>
      <c r="E125" s="193"/>
      <c r="F125" s="274"/>
      <c r="G125" s="193"/>
    </row>
    <row r="126" spans="1:7" ht="13.5">
      <c r="A126" s="207"/>
      <c r="B126" s="207"/>
      <c r="C126" s="195"/>
      <c r="D126" s="191"/>
      <c r="E126" s="193"/>
      <c r="F126" s="274"/>
      <c r="G126" s="193"/>
    </row>
    <row r="127" spans="1:7" ht="13.5">
      <c r="A127" s="227">
        <v>5</v>
      </c>
      <c r="B127" s="227"/>
      <c r="C127" s="197" t="s">
        <v>168</v>
      </c>
      <c r="D127" s="191"/>
      <c r="E127" s="193"/>
      <c r="F127" s="274"/>
      <c r="G127" s="193"/>
    </row>
    <row r="128" spans="1:7" ht="13.5">
      <c r="A128" s="207"/>
      <c r="B128" s="207"/>
      <c r="C128" s="195"/>
      <c r="D128" s="191"/>
      <c r="E128" s="193"/>
      <c r="F128" s="274"/>
      <c r="G128" s="193"/>
    </row>
    <row r="129" spans="1:7" ht="209.25" customHeight="1">
      <c r="A129" s="207">
        <v>5</v>
      </c>
      <c r="B129" s="207">
        <v>1</v>
      </c>
      <c r="C129" s="195" t="s">
        <v>229</v>
      </c>
      <c r="D129" s="205"/>
      <c r="E129" s="206"/>
      <c r="F129" s="274"/>
      <c r="G129" s="193"/>
    </row>
    <row r="130" spans="1:7" ht="48" customHeight="1">
      <c r="A130" s="207"/>
      <c r="B130" s="207"/>
      <c r="C130" s="195" t="s">
        <v>169</v>
      </c>
      <c r="D130" s="205"/>
      <c r="E130" s="206"/>
      <c r="F130" s="274"/>
      <c r="G130" s="193"/>
    </row>
    <row r="131" spans="1:7" ht="45.75" customHeight="1">
      <c r="A131" s="202"/>
      <c r="B131" s="202"/>
      <c r="C131" s="195" t="s">
        <v>170</v>
      </c>
      <c r="D131" s="205"/>
      <c r="E131" s="206"/>
      <c r="F131" s="267"/>
      <c r="G131" s="187"/>
    </row>
    <row r="132" spans="1:7" ht="13.5">
      <c r="A132" s="202"/>
      <c r="B132" s="202"/>
      <c r="C132" s="195" t="s">
        <v>156</v>
      </c>
      <c r="D132" s="205" t="s">
        <v>2</v>
      </c>
      <c r="E132" s="198">
        <v>4</v>
      </c>
      <c r="F132" s="269"/>
      <c r="G132" s="188">
        <f>E132*F132</f>
        <v>0</v>
      </c>
    </row>
    <row r="133" spans="1:7" ht="13.5">
      <c r="A133" s="202"/>
      <c r="B133" s="202"/>
      <c r="C133" s="369"/>
      <c r="D133" s="186"/>
      <c r="E133" s="187"/>
      <c r="F133" s="267"/>
      <c r="G133" s="187"/>
    </row>
    <row r="134" spans="1:7" ht="195.75" customHeight="1">
      <c r="A134" s="202">
        <v>5</v>
      </c>
      <c r="B134" s="202">
        <v>2</v>
      </c>
      <c r="C134" s="195" t="s">
        <v>230</v>
      </c>
      <c r="D134" s="205"/>
      <c r="E134" s="206"/>
      <c r="F134" s="267"/>
      <c r="G134" s="187"/>
    </row>
    <row r="135" spans="1:7" ht="48.75" customHeight="1">
      <c r="A135" s="202"/>
      <c r="B135" s="202"/>
      <c r="C135" s="195" t="s">
        <v>170</v>
      </c>
      <c r="D135" s="205"/>
      <c r="E135" s="206"/>
      <c r="F135" s="274"/>
      <c r="G135" s="193"/>
    </row>
    <row r="136" spans="1:7" ht="13.5">
      <c r="A136" s="202"/>
      <c r="B136" s="202"/>
      <c r="C136" s="195" t="s">
        <v>156</v>
      </c>
      <c r="D136" s="205" t="s">
        <v>2</v>
      </c>
      <c r="E136" s="198">
        <v>2</v>
      </c>
      <c r="F136" s="271"/>
      <c r="G136" s="192">
        <f>E136*F136</f>
        <v>0</v>
      </c>
    </row>
    <row r="137" spans="1:7" ht="13.5">
      <c r="A137" s="202"/>
      <c r="B137" s="202"/>
      <c r="C137" s="369"/>
      <c r="D137" s="186"/>
      <c r="E137" s="187"/>
      <c r="F137" s="267"/>
      <c r="G137" s="187"/>
    </row>
    <row r="138" spans="1:7" ht="27">
      <c r="A138" s="202">
        <v>5</v>
      </c>
      <c r="B138" s="202">
        <v>3</v>
      </c>
      <c r="C138" s="195" t="s">
        <v>348</v>
      </c>
      <c r="D138" s="175"/>
      <c r="E138" s="187"/>
      <c r="F138" s="267"/>
      <c r="G138" s="187"/>
    </row>
    <row r="139" spans="1:7" ht="33" customHeight="1">
      <c r="A139" s="202"/>
      <c r="B139" s="202"/>
      <c r="C139" s="195" t="s">
        <v>349</v>
      </c>
      <c r="D139" s="175"/>
      <c r="E139" s="187"/>
      <c r="F139" s="267"/>
      <c r="G139" s="187"/>
    </row>
    <row r="140" spans="1:7" ht="13.5">
      <c r="A140" s="202"/>
      <c r="B140" s="202"/>
      <c r="C140" s="195" t="s">
        <v>156</v>
      </c>
      <c r="D140" s="191" t="s">
        <v>2</v>
      </c>
      <c r="E140" s="187">
        <v>6</v>
      </c>
      <c r="F140" s="269"/>
      <c r="G140" s="188">
        <f>E140*F140</f>
        <v>0</v>
      </c>
    </row>
    <row r="141" spans="1:7" ht="13.5">
      <c r="A141" s="202"/>
      <c r="B141" s="202"/>
      <c r="C141" s="369"/>
      <c r="D141" s="186"/>
      <c r="E141" s="187"/>
      <c r="F141" s="267"/>
      <c r="G141" s="187"/>
    </row>
    <row r="142" spans="1:7" ht="13.5">
      <c r="A142" s="202"/>
      <c r="B142" s="202"/>
      <c r="C142" s="197" t="s">
        <v>9</v>
      </c>
      <c r="D142" s="186"/>
      <c r="E142" s="187"/>
      <c r="F142" s="267"/>
      <c r="G142" s="194">
        <f>SUM(G132:G140)</f>
        <v>0</v>
      </c>
    </row>
    <row r="143" spans="1:7" ht="13.5">
      <c r="A143" s="202"/>
      <c r="B143" s="202"/>
      <c r="C143" s="369"/>
      <c r="D143" s="186"/>
      <c r="E143" s="187"/>
      <c r="F143" s="267"/>
      <c r="G143" s="187"/>
    </row>
    <row r="144" spans="1:7" ht="13.5">
      <c r="A144" s="202"/>
      <c r="B144" s="202"/>
      <c r="C144" s="369"/>
      <c r="D144" s="186"/>
      <c r="E144" s="187"/>
      <c r="F144" s="267"/>
      <c r="G144" s="187"/>
    </row>
    <row r="145" spans="1:7" ht="13.5">
      <c r="A145" s="201">
        <v>6</v>
      </c>
      <c r="B145" s="201"/>
      <c r="C145" s="197" t="s">
        <v>8</v>
      </c>
      <c r="D145" s="186"/>
      <c r="E145" s="187"/>
      <c r="F145" s="267"/>
      <c r="G145" s="187"/>
    </row>
    <row r="146" spans="1:7" ht="13.5">
      <c r="A146" s="202"/>
      <c r="B146" s="202"/>
      <c r="C146" s="369"/>
      <c r="D146" s="186"/>
      <c r="E146" s="187"/>
      <c r="F146" s="267"/>
      <c r="G146" s="187"/>
    </row>
    <row r="147" spans="1:7" ht="27">
      <c r="A147" s="202">
        <v>6</v>
      </c>
      <c r="B147" s="202">
        <v>1</v>
      </c>
      <c r="C147" s="195" t="s">
        <v>171</v>
      </c>
      <c r="D147" s="186"/>
      <c r="E147" s="187"/>
      <c r="F147" s="267"/>
      <c r="G147" s="187"/>
    </row>
    <row r="148" spans="1:7" ht="96">
      <c r="A148" s="202"/>
      <c r="B148" s="202"/>
      <c r="C148" s="195" t="s">
        <v>351</v>
      </c>
      <c r="D148" s="186"/>
      <c r="E148" s="187"/>
      <c r="F148" s="267"/>
      <c r="G148" s="187"/>
    </row>
    <row r="149" spans="1:7" ht="27">
      <c r="A149" s="202"/>
      <c r="B149" s="202"/>
      <c r="C149" s="195" t="s">
        <v>172</v>
      </c>
      <c r="D149" s="186"/>
      <c r="E149" s="187"/>
      <c r="F149" s="267"/>
      <c r="G149" s="187"/>
    </row>
    <row r="150" spans="1:7" ht="27">
      <c r="A150" s="202"/>
      <c r="B150" s="202"/>
      <c r="C150" s="195" t="s">
        <v>173</v>
      </c>
      <c r="D150" s="186"/>
      <c r="E150" s="187"/>
      <c r="F150" s="267"/>
      <c r="G150" s="187"/>
    </row>
    <row r="151" spans="1:7" ht="13.5">
      <c r="A151" s="202"/>
      <c r="B151" s="202"/>
      <c r="C151" s="195" t="s">
        <v>174</v>
      </c>
      <c r="D151" s="205"/>
      <c r="E151" s="206"/>
      <c r="F151" s="267"/>
      <c r="G151" s="187"/>
    </row>
    <row r="152" spans="1:7" ht="16.5">
      <c r="A152" s="202"/>
      <c r="B152" s="202"/>
      <c r="C152" s="195" t="s">
        <v>181</v>
      </c>
      <c r="D152" s="191" t="s">
        <v>12</v>
      </c>
      <c r="E152" s="192">
        <f>E8</f>
        <v>133</v>
      </c>
      <c r="F152" s="269"/>
      <c r="G152" s="188">
        <f>E152*F152</f>
        <v>0</v>
      </c>
    </row>
    <row r="153" spans="1:7" ht="16.5">
      <c r="A153" s="202"/>
      <c r="B153" s="202"/>
      <c r="C153" s="195" t="s">
        <v>182</v>
      </c>
      <c r="D153" s="191" t="s">
        <v>12</v>
      </c>
      <c r="E153" s="192">
        <f>E10</f>
        <v>43</v>
      </c>
      <c r="F153" s="269"/>
      <c r="G153" s="188">
        <f>E153*F153</f>
        <v>0</v>
      </c>
    </row>
    <row r="154" spans="1:7" ht="13.5">
      <c r="A154" s="202"/>
      <c r="B154" s="202"/>
      <c r="C154" s="195"/>
      <c r="D154" s="191"/>
      <c r="E154" s="192"/>
      <c r="F154" s="267"/>
      <c r="G154" s="187"/>
    </row>
    <row r="155" spans="1:8" ht="27">
      <c r="A155" s="202">
        <v>6</v>
      </c>
      <c r="B155" s="202">
        <v>2</v>
      </c>
      <c r="C155" s="195" t="s">
        <v>175</v>
      </c>
      <c r="D155" s="186"/>
      <c r="E155" s="204"/>
      <c r="F155" s="267"/>
      <c r="G155" s="187"/>
      <c r="H155" s="204"/>
    </row>
    <row r="156" spans="1:7" ht="82.5">
      <c r="A156" s="202"/>
      <c r="B156" s="202"/>
      <c r="C156" s="195" t="s">
        <v>352</v>
      </c>
      <c r="D156" s="186"/>
      <c r="E156" s="187"/>
      <c r="F156" s="267"/>
      <c r="G156" s="187"/>
    </row>
    <row r="157" spans="1:7" ht="27">
      <c r="A157" s="202"/>
      <c r="B157" s="202"/>
      <c r="C157" s="195" t="s">
        <v>176</v>
      </c>
      <c r="D157" s="186"/>
      <c r="E157" s="187"/>
      <c r="F157" s="267"/>
      <c r="G157" s="187"/>
    </row>
    <row r="158" spans="1:7" ht="27">
      <c r="A158" s="202"/>
      <c r="B158" s="202"/>
      <c r="C158" s="195" t="s">
        <v>173</v>
      </c>
      <c r="D158" s="186"/>
      <c r="E158" s="187"/>
      <c r="F158" s="267"/>
      <c r="G158" s="187"/>
    </row>
    <row r="159" spans="1:7" ht="13.5">
      <c r="A159" s="202"/>
      <c r="B159" s="202"/>
      <c r="C159" s="195" t="s">
        <v>174</v>
      </c>
      <c r="D159" s="186"/>
      <c r="E159" s="187"/>
      <c r="F159" s="267"/>
      <c r="G159" s="187"/>
    </row>
    <row r="160" spans="1:7" ht="16.5">
      <c r="A160" s="202"/>
      <c r="B160" s="202"/>
      <c r="C160" s="195" t="s">
        <v>181</v>
      </c>
      <c r="D160" s="191" t="s">
        <v>12</v>
      </c>
      <c r="E160" s="192">
        <f>E152</f>
        <v>133</v>
      </c>
      <c r="F160" s="269"/>
      <c r="G160" s="188">
        <f>E160*F160</f>
        <v>0</v>
      </c>
    </row>
    <row r="161" spans="1:7" ht="16.5">
      <c r="A161" s="202"/>
      <c r="B161" s="202"/>
      <c r="C161" s="195" t="s">
        <v>182</v>
      </c>
      <c r="D161" s="191" t="s">
        <v>12</v>
      </c>
      <c r="E161" s="192">
        <f>E153</f>
        <v>43</v>
      </c>
      <c r="F161" s="269"/>
      <c r="G161" s="188">
        <f>E161*F161</f>
        <v>0</v>
      </c>
    </row>
    <row r="162" spans="1:7" ht="16.5">
      <c r="A162" s="202"/>
      <c r="B162" s="202"/>
      <c r="C162" s="195" t="s">
        <v>252</v>
      </c>
      <c r="D162" s="191" t="s">
        <v>12</v>
      </c>
      <c r="E162" s="192">
        <f>E9</f>
        <v>37</v>
      </c>
      <c r="F162" s="269"/>
      <c r="G162" s="188">
        <f>E162*F162</f>
        <v>0</v>
      </c>
    </row>
    <row r="163" spans="1:7" ht="13.5">
      <c r="A163" s="202"/>
      <c r="B163" s="202"/>
      <c r="C163" s="195"/>
      <c r="D163" s="191"/>
      <c r="E163" s="192"/>
      <c r="F163" s="269"/>
      <c r="G163" s="188"/>
    </row>
    <row r="164" spans="1:7" ht="13.5">
      <c r="A164" s="202">
        <v>6</v>
      </c>
      <c r="B164" s="202">
        <v>3</v>
      </c>
      <c r="C164" s="209" t="s">
        <v>177</v>
      </c>
      <c r="D164" s="191"/>
      <c r="E164" s="192"/>
      <c r="F164" s="269"/>
      <c r="G164" s="188"/>
    </row>
    <row r="165" spans="1:7" ht="123.75">
      <c r="A165" s="202"/>
      <c r="B165" s="202"/>
      <c r="C165" s="209" t="s">
        <v>194</v>
      </c>
      <c r="D165" s="191"/>
      <c r="E165" s="192"/>
      <c r="F165" s="269"/>
      <c r="G165" s="188"/>
    </row>
    <row r="166" spans="1:7" ht="13.5">
      <c r="A166" s="202"/>
      <c r="B166" s="202"/>
      <c r="C166" s="195" t="s">
        <v>174</v>
      </c>
      <c r="D166" s="210"/>
      <c r="E166" s="211"/>
      <c r="F166" s="276"/>
      <c r="G166" s="211"/>
    </row>
    <row r="167" spans="1:7" ht="16.5">
      <c r="A167" s="202"/>
      <c r="B167" s="202"/>
      <c r="C167" s="195" t="s">
        <v>181</v>
      </c>
      <c r="D167" s="191" t="s">
        <v>12</v>
      </c>
      <c r="E167" s="192">
        <f>E160</f>
        <v>133</v>
      </c>
      <c r="F167" s="269"/>
      <c r="G167" s="188">
        <f>E167*F167</f>
        <v>0</v>
      </c>
    </row>
    <row r="168" spans="1:7" ht="16.5">
      <c r="A168" s="202"/>
      <c r="B168" s="202"/>
      <c r="C168" s="195" t="s">
        <v>182</v>
      </c>
      <c r="D168" s="191" t="s">
        <v>12</v>
      </c>
      <c r="E168" s="192">
        <f>E161</f>
        <v>43</v>
      </c>
      <c r="F168" s="269"/>
      <c r="G168" s="188">
        <f>E168*F168</f>
        <v>0</v>
      </c>
    </row>
    <row r="169" spans="1:7" ht="13.5">
      <c r="A169" s="202"/>
      <c r="B169" s="202"/>
      <c r="C169" s="195"/>
      <c r="D169" s="191"/>
      <c r="E169" s="192"/>
      <c r="F169" s="269"/>
      <c r="G169" s="188"/>
    </row>
    <row r="170" spans="1:7" ht="13.5">
      <c r="A170" s="202">
        <v>6</v>
      </c>
      <c r="B170" s="202">
        <v>4</v>
      </c>
      <c r="C170" s="195" t="s">
        <v>178</v>
      </c>
      <c r="D170" s="186"/>
      <c r="E170" s="187"/>
      <c r="F170" s="267"/>
      <c r="G170" s="189"/>
    </row>
    <row r="171" spans="1:7" ht="63" customHeight="1">
      <c r="A171" s="202"/>
      <c r="B171" s="202"/>
      <c r="C171" s="195" t="s">
        <v>179</v>
      </c>
      <c r="D171" s="186"/>
      <c r="E171" s="187"/>
      <c r="F171" s="267"/>
      <c r="G171" s="189"/>
    </row>
    <row r="172" spans="1:7" ht="54.75">
      <c r="A172" s="202"/>
      <c r="B172" s="202"/>
      <c r="C172" s="195" t="s">
        <v>180</v>
      </c>
      <c r="D172" s="186"/>
      <c r="E172" s="187"/>
      <c r="F172" s="267"/>
      <c r="G172" s="189"/>
    </row>
    <row r="173" spans="1:7" ht="13.5">
      <c r="A173" s="202"/>
      <c r="B173" s="202"/>
      <c r="C173" s="195" t="s">
        <v>174</v>
      </c>
      <c r="D173" s="186"/>
      <c r="E173" s="187"/>
      <c r="F173" s="267"/>
      <c r="G173" s="189"/>
    </row>
    <row r="174" spans="1:7" ht="16.5">
      <c r="A174" s="202"/>
      <c r="B174" s="202"/>
      <c r="C174" s="195" t="s">
        <v>181</v>
      </c>
      <c r="D174" s="191" t="s">
        <v>12</v>
      </c>
      <c r="E174" s="192">
        <f>E167</f>
        <v>133</v>
      </c>
      <c r="F174" s="271"/>
      <c r="G174" s="188">
        <f>E174*F174</f>
        <v>0</v>
      </c>
    </row>
    <row r="175" spans="1:7" ht="16.5">
      <c r="A175" s="202"/>
      <c r="B175" s="202"/>
      <c r="C175" s="195" t="s">
        <v>252</v>
      </c>
      <c r="D175" s="191" t="s">
        <v>12</v>
      </c>
      <c r="E175" s="192">
        <v>37</v>
      </c>
      <c r="F175" s="271"/>
      <c r="G175" s="188">
        <f>E175*F175</f>
        <v>0</v>
      </c>
    </row>
    <row r="176" spans="1:7" ht="16.5">
      <c r="A176" s="202"/>
      <c r="B176" s="202"/>
      <c r="C176" s="195" t="s">
        <v>182</v>
      </c>
      <c r="D176" s="191" t="s">
        <v>12</v>
      </c>
      <c r="E176" s="192">
        <f>E168</f>
        <v>43</v>
      </c>
      <c r="F176" s="271"/>
      <c r="G176" s="188">
        <f>E176*F176</f>
        <v>0</v>
      </c>
    </row>
    <row r="177" spans="1:7" ht="13.5">
      <c r="A177" s="202"/>
      <c r="B177" s="202"/>
      <c r="C177" s="190"/>
      <c r="D177" s="186"/>
      <c r="E177" s="187"/>
      <c r="F177" s="187"/>
      <c r="G177" s="189"/>
    </row>
    <row r="178" spans="1:7" ht="13.5">
      <c r="A178" s="202"/>
      <c r="B178" s="202"/>
      <c r="C178" s="220" t="s">
        <v>9</v>
      </c>
      <c r="D178" s="186"/>
      <c r="E178" s="187"/>
      <c r="F178" s="187"/>
      <c r="G178" s="200">
        <f>SUM(G152:G176)</f>
        <v>0</v>
      </c>
    </row>
    <row r="179" spans="1:7" ht="13.5">
      <c r="A179" s="202"/>
      <c r="B179" s="202"/>
      <c r="C179" s="220"/>
      <c r="D179" s="186"/>
      <c r="E179" s="187"/>
      <c r="F179" s="187"/>
      <c r="G179" s="200"/>
    </row>
    <row r="180" spans="1:7" ht="13.5">
      <c r="A180" s="202"/>
      <c r="B180" s="202"/>
      <c r="C180" s="220"/>
      <c r="D180" s="186"/>
      <c r="E180" s="187"/>
      <c r="F180" s="187"/>
      <c r="G180" s="200"/>
    </row>
    <row r="181" spans="1:7" ht="13.5">
      <c r="A181" s="460">
        <v>2</v>
      </c>
      <c r="B181" s="459" t="s">
        <v>147</v>
      </c>
      <c r="C181" s="201" t="s">
        <v>377</v>
      </c>
      <c r="D181" s="186"/>
      <c r="E181" s="187"/>
      <c r="F181" s="187"/>
      <c r="G181" s="200"/>
    </row>
    <row r="182" spans="1:7" ht="13.5">
      <c r="A182" s="202"/>
      <c r="B182" s="202"/>
      <c r="C182" s="190"/>
      <c r="D182" s="186"/>
      <c r="E182" s="187"/>
      <c r="F182" s="187"/>
      <c r="G182" s="189"/>
    </row>
    <row r="183" spans="1:7" ht="13.5">
      <c r="A183" s="202"/>
      <c r="B183" s="202"/>
      <c r="C183" s="220" t="s">
        <v>0</v>
      </c>
      <c r="D183" s="186"/>
      <c r="E183" s="187"/>
      <c r="F183" s="187"/>
      <c r="G183" s="189"/>
    </row>
    <row r="184" spans="1:7" ht="13.5">
      <c r="A184" s="202"/>
      <c r="B184" s="202"/>
      <c r="C184" s="190"/>
      <c r="D184" s="186"/>
      <c r="E184" s="187"/>
      <c r="F184" s="189"/>
      <c r="G184" s="189"/>
    </row>
    <row r="185" spans="1:7" ht="14.25">
      <c r="A185" s="201">
        <v>1</v>
      </c>
      <c r="B185" s="202"/>
      <c r="C185" s="221" t="s">
        <v>152</v>
      </c>
      <c r="D185" s="186"/>
      <c r="E185" s="187"/>
      <c r="F185" s="189"/>
      <c r="G185" s="200">
        <f>G12</f>
        <v>0</v>
      </c>
    </row>
    <row r="186" spans="1:7" ht="14.25">
      <c r="A186" s="201"/>
      <c r="B186" s="202"/>
      <c r="C186" s="221"/>
      <c r="D186" s="186"/>
      <c r="E186" s="187"/>
      <c r="F186" s="189"/>
      <c r="G186" s="200"/>
    </row>
    <row r="187" spans="1:7" ht="14.25">
      <c r="A187" s="201">
        <v>2</v>
      </c>
      <c r="B187" s="202"/>
      <c r="C187" s="221" t="s">
        <v>153</v>
      </c>
      <c r="D187" s="186"/>
      <c r="E187" s="187"/>
      <c r="F187" s="189"/>
      <c r="G187" s="200">
        <f>G51</f>
        <v>0</v>
      </c>
    </row>
    <row r="188" spans="1:7" ht="14.25">
      <c r="A188" s="201"/>
      <c r="B188" s="202"/>
      <c r="C188" s="221"/>
      <c r="D188" s="186"/>
      <c r="E188" s="187"/>
      <c r="F188" s="189"/>
      <c r="G188" s="200"/>
    </row>
    <row r="189" spans="1:7" ht="14.25">
      <c r="A189" s="201">
        <v>3</v>
      </c>
      <c r="B189" s="202"/>
      <c r="C189" s="221" t="s">
        <v>150</v>
      </c>
      <c r="D189" s="186"/>
      <c r="E189" s="187"/>
      <c r="F189" s="189"/>
      <c r="G189" s="200">
        <f>G91</f>
        <v>0</v>
      </c>
    </row>
    <row r="190" spans="1:7" ht="14.25">
      <c r="A190" s="201"/>
      <c r="B190" s="202"/>
      <c r="C190" s="221"/>
      <c r="D190" s="186"/>
      <c r="E190" s="187"/>
      <c r="F190" s="189"/>
      <c r="G190" s="200"/>
    </row>
    <row r="191" spans="1:7" ht="14.25">
      <c r="A191" s="201">
        <v>4</v>
      </c>
      <c r="B191" s="202"/>
      <c r="C191" s="221" t="s">
        <v>154</v>
      </c>
      <c r="D191" s="186"/>
      <c r="E191" s="187"/>
      <c r="F191" s="189"/>
      <c r="G191" s="200">
        <f>G124</f>
        <v>0</v>
      </c>
    </row>
    <row r="192" spans="1:7" ht="14.25">
      <c r="A192" s="201"/>
      <c r="B192" s="202"/>
      <c r="C192" s="221"/>
      <c r="D192" s="186"/>
      <c r="E192" s="187"/>
      <c r="F192" s="189"/>
      <c r="G192" s="200"/>
    </row>
    <row r="193" spans="1:7" ht="14.25">
      <c r="A193" s="201">
        <v>5</v>
      </c>
      <c r="B193" s="202"/>
      <c r="C193" s="221" t="s">
        <v>168</v>
      </c>
      <c r="D193" s="186"/>
      <c r="E193" s="187"/>
      <c r="F193" s="189"/>
      <c r="G193" s="200">
        <f>G142</f>
        <v>0</v>
      </c>
    </row>
    <row r="194" spans="1:7" ht="14.25">
      <c r="A194" s="201"/>
      <c r="B194" s="202"/>
      <c r="C194" s="221"/>
      <c r="D194" s="186"/>
      <c r="E194" s="187"/>
      <c r="F194" s="189"/>
      <c r="G194" s="200"/>
    </row>
    <row r="195" spans="1:7" ht="14.25">
      <c r="A195" s="201">
        <v>6</v>
      </c>
      <c r="B195" s="202"/>
      <c r="C195" s="221" t="s">
        <v>155</v>
      </c>
      <c r="D195" s="186"/>
      <c r="E195" s="187"/>
      <c r="F195" s="189"/>
      <c r="G195" s="200">
        <f>G178</f>
        <v>0</v>
      </c>
    </row>
    <row r="196" spans="1:7" ht="13.5">
      <c r="A196" s="202"/>
      <c r="B196" s="202"/>
      <c r="C196" s="190"/>
      <c r="D196" s="186"/>
      <c r="E196" s="187"/>
      <c r="F196" s="189"/>
      <c r="G196" s="189"/>
    </row>
    <row r="197" spans="1:7" ht="13.5">
      <c r="A197" s="202"/>
      <c r="B197" s="202"/>
      <c r="C197" s="222" t="s">
        <v>9</v>
      </c>
      <c r="D197" s="196"/>
      <c r="E197" s="189"/>
      <c r="F197" s="188"/>
      <c r="G197" s="200">
        <f>SUM(G185:G195)</f>
        <v>0</v>
      </c>
    </row>
    <row r="198" spans="1:7" ht="13.5">
      <c r="A198" s="202"/>
      <c r="B198" s="202"/>
      <c r="C198" s="223"/>
      <c r="D198" s="196"/>
      <c r="E198" s="189"/>
      <c r="F198" s="188"/>
      <c r="G198" s="189"/>
    </row>
    <row r="199" spans="1:7" ht="12">
      <c r="A199" s="224"/>
      <c r="B199" s="224"/>
      <c r="C199" s="224"/>
      <c r="D199" s="224"/>
      <c r="E199" s="224"/>
      <c r="F199" s="224"/>
      <c r="G199" s="224"/>
    </row>
  </sheetData>
  <sheetProtection password="CC4B" sheet="1"/>
  <mergeCells count="1">
    <mergeCell ref="A1:B1"/>
  </mergeCells>
  <printOptions/>
  <pageMargins left="0.7086614173228347" right="0.7086614173228347" top="0.7480314960629921" bottom="0.7480314960629921" header="0.31496062992125984" footer="0.31496062992125984"/>
  <pageSetup firstPageNumber="56" useFirstPageNumber="1" horizontalDpi="600" verticalDpi="600" orientation="portrait" paperSize="9" scale="82" r:id="rId1"/>
  <headerFooter>
    <oddHeader>&amp;L&amp;"Times New Roman,Podebljano"&amp;8
D &amp;&amp; Z&amp;"Times New Roman,Uobičajeno" doo&amp;R&amp;"Times New Roman,Uobičajeno"&amp;8
ZOP: KO - 2002</oddHeader>
    <oddFooter>&amp;L&amp;"Times New Roman,Regular"&amp;8investitor:  GRAD ZADAR, Narodni trg 1, 23000 Zadar
građevina:  REKONSTRUKCIJA DIJELA ULICE KREŠIMIROVA OBALA- 1.-4. faza
mjesto i datum: Zadar, travanj 2023.&amp;R&amp;"Times New Roman,Regular"&amp;8str. &amp;P</oddFooter>
  </headerFooter>
  <rowBreaks count="10" manualBreakCount="10">
    <brk id="18" max="6" man="1"/>
    <brk id="31" max="6" man="1"/>
    <brk id="52" max="6" man="1"/>
    <brk id="75" max="6" man="1"/>
    <brk id="91" max="6" man="1"/>
    <brk id="115" max="6" man="1"/>
    <brk id="125" max="6" man="1"/>
    <brk id="143" max="6" man="1"/>
    <brk id="169" max="255" man="1"/>
    <brk id="178" max="255" man="1"/>
  </rowBreaks>
</worksheet>
</file>

<file path=xl/worksheets/sheet9.xml><?xml version="1.0" encoding="utf-8"?>
<worksheet xmlns="http://schemas.openxmlformats.org/spreadsheetml/2006/main" xmlns:r="http://schemas.openxmlformats.org/officeDocument/2006/relationships">
  <dimension ref="A1:F139"/>
  <sheetViews>
    <sheetView showZeros="0" view="pageBreakPreview" zoomScaleNormal="85" zoomScaleSheetLayoutView="100" workbookViewId="0" topLeftCell="A1">
      <selection activeCell="E13" sqref="E13"/>
    </sheetView>
  </sheetViews>
  <sheetFormatPr defaultColWidth="9.140625" defaultRowHeight="12.75"/>
  <cols>
    <col min="1" max="1" width="4.57421875" style="117" customWidth="1"/>
    <col min="2" max="2" width="43.8515625" style="240" customWidth="1"/>
    <col min="3" max="4" width="8.7109375" style="245" customWidth="1"/>
    <col min="5" max="5" width="12.7109375" style="243" customWidth="1"/>
    <col min="6" max="6" width="15.421875" style="243" customWidth="1"/>
    <col min="7" max="7" width="10.28125" style="114" customWidth="1"/>
    <col min="8" max="16384" width="9.140625" style="114" customWidth="1"/>
  </cols>
  <sheetData>
    <row r="1" spans="1:6" ht="26.25">
      <c r="A1" s="263" t="s">
        <v>362</v>
      </c>
      <c r="B1" s="259" t="s">
        <v>363</v>
      </c>
      <c r="C1" s="259" t="s">
        <v>364</v>
      </c>
      <c r="D1" s="260" t="s">
        <v>365</v>
      </c>
      <c r="E1" s="261" t="s">
        <v>420</v>
      </c>
      <c r="F1" s="262" t="s">
        <v>421</v>
      </c>
    </row>
    <row r="2" spans="1:6" ht="15">
      <c r="A2" s="483" t="s">
        <v>435</v>
      </c>
      <c r="B2" s="483"/>
      <c r="C2" s="483"/>
      <c r="D2" s="483"/>
      <c r="E2" s="483"/>
      <c r="F2" s="483"/>
    </row>
    <row r="3" spans="1:6" ht="15">
      <c r="A3" s="277"/>
      <c r="B3" s="277"/>
      <c r="C3" s="277"/>
      <c r="D3" s="277"/>
      <c r="E3" s="277"/>
      <c r="F3" s="277"/>
    </row>
    <row r="4" spans="1:6" s="115" customFormat="1" ht="201" customHeight="1">
      <c r="A4" s="278" t="s">
        <v>197</v>
      </c>
      <c r="B4" s="279" t="s">
        <v>273</v>
      </c>
      <c r="C4" s="280"/>
      <c r="D4" s="280"/>
      <c r="E4" s="280"/>
      <c r="F4" s="280"/>
    </row>
    <row r="5" spans="1:6" s="115" customFormat="1" ht="12.75">
      <c r="A5" s="278"/>
      <c r="B5" s="281"/>
      <c r="C5" s="280"/>
      <c r="D5" s="280"/>
      <c r="E5" s="280"/>
      <c r="F5" s="280"/>
    </row>
    <row r="6" spans="1:6" s="115" customFormat="1" ht="26.25" customHeight="1">
      <c r="A6" s="278" t="s">
        <v>198</v>
      </c>
      <c r="B6" s="282" t="s">
        <v>274</v>
      </c>
      <c r="C6" s="280"/>
      <c r="D6" s="280"/>
      <c r="E6" s="280"/>
      <c r="F6" s="280"/>
    </row>
    <row r="7" spans="1:6" s="115" customFormat="1" ht="12.75">
      <c r="A7" s="278"/>
      <c r="B7" s="282"/>
      <c r="C7" s="280"/>
      <c r="D7" s="280"/>
      <c r="E7" s="280"/>
      <c r="F7" s="280"/>
    </row>
    <row r="8" spans="1:6" ht="9" customHeight="1">
      <c r="A8" s="283"/>
      <c r="B8" s="284"/>
      <c r="C8" s="280"/>
      <c r="D8" s="280"/>
      <c r="E8" s="280"/>
      <c r="F8" s="280"/>
    </row>
    <row r="9" spans="1:6" ht="16.5" customHeight="1">
      <c r="A9" s="283" t="s">
        <v>201</v>
      </c>
      <c r="B9" s="289" t="s">
        <v>200</v>
      </c>
      <c r="C9" s="286"/>
      <c r="D9" s="286"/>
      <c r="E9" s="287"/>
      <c r="F9" s="287"/>
    </row>
    <row r="10" spans="1:6" ht="12.75">
      <c r="A10" s="283"/>
      <c r="B10" s="288"/>
      <c r="C10" s="286"/>
      <c r="D10" s="286"/>
      <c r="E10" s="287"/>
      <c r="F10" s="287"/>
    </row>
    <row r="11" spans="1:6" s="115" customFormat="1" ht="30.75" customHeight="1">
      <c r="A11" s="278">
        <v>1</v>
      </c>
      <c r="B11" s="290" t="s">
        <v>275</v>
      </c>
      <c r="C11" s="286" t="s">
        <v>203</v>
      </c>
      <c r="D11" s="286">
        <v>120</v>
      </c>
      <c r="E11" s="242"/>
      <c r="F11" s="291">
        <f>D11*E11</f>
        <v>0</v>
      </c>
    </row>
    <row r="12" spans="1:6" s="241" customFormat="1" ht="16.5" customHeight="1">
      <c r="A12" s="292"/>
      <c r="B12" s="293"/>
      <c r="C12" s="286"/>
      <c r="D12" s="286"/>
      <c r="E12" s="242"/>
      <c r="F12" s="291"/>
    </row>
    <row r="13" spans="1:6" ht="39">
      <c r="A13" s="278">
        <f>A11+1</f>
        <v>2</v>
      </c>
      <c r="B13" s="288" t="s">
        <v>276</v>
      </c>
      <c r="C13" s="286" t="s">
        <v>277</v>
      </c>
      <c r="D13" s="286">
        <v>1</v>
      </c>
      <c r="E13" s="242"/>
      <c r="F13" s="291">
        <f>D13*E13</f>
        <v>0</v>
      </c>
    </row>
    <row r="14" spans="1:6" ht="12.75">
      <c r="A14" s="278"/>
      <c r="B14" s="288"/>
      <c r="C14" s="286"/>
      <c r="D14" s="286"/>
      <c r="E14" s="242"/>
      <c r="F14" s="291"/>
    </row>
    <row r="15" spans="1:6" ht="65.25" customHeight="1">
      <c r="A15" s="278">
        <f>A13+1</f>
        <v>3</v>
      </c>
      <c r="B15" s="288" t="s">
        <v>278</v>
      </c>
      <c r="C15" s="286" t="s">
        <v>203</v>
      </c>
      <c r="D15" s="286">
        <v>120</v>
      </c>
      <c r="E15" s="242"/>
      <c r="F15" s="291">
        <f>D15*E15</f>
        <v>0</v>
      </c>
    </row>
    <row r="16" spans="1:6" ht="12.75">
      <c r="A16" s="278"/>
      <c r="B16" s="288"/>
      <c r="C16" s="286"/>
      <c r="D16" s="286"/>
      <c r="E16" s="242"/>
      <c r="F16" s="291"/>
    </row>
    <row r="17" spans="1:6" ht="77.25" customHeight="1">
      <c r="A17" s="278">
        <f>A15+1</f>
        <v>4</v>
      </c>
      <c r="B17" s="288" t="s">
        <v>279</v>
      </c>
      <c r="C17" s="286" t="s">
        <v>204</v>
      </c>
      <c r="D17" s="286">
        <f>D15*0.2*0.4</f>
        <v>9.600000000000001</v>
      </c>
      <c r="E17" s="242"/>
      <c r="F17" s="291">
        <f>D17*E17</f>
        <v>0</v>
      </c>
    </row>
    <row r="18" spans="1:6" ht="16.5" customHeight="1">
      <c r="A18" s="278"/>
      <c r="B18" s="288"/>
      <c r="C18" s="286"/>
      <c r="D18" s="286"/>
      <c r="E18" s="242"/>
      <c r="F18" s="291"/>
    </row>
    <row r="19" spans="1:6" s="115" customFormat="1" ht="39" customHeight="1">
      <c r="A19" s="278">
        <f>A17+1</f>
        <v>5</v>
      </c>
      <c r="B19" s="290" t="s">
        <v>302</v>
      </c>
      <c r="C19" s="286" t="s">
        <v>203</v>
      </c>
      <c r="D19" s="286">
        <v>30</v>
      </c>
      <c r="E19" s="242"/>
      <c r="F19" s="291">
        <f>D19*E19</f>
        <v>0</v>
      </c>
    </row>
    <row r="20" spans="1:6" ht="16.5" customHeight="1">
      <c r="A20" s="278"/>
      <c r="B20" s="288"/>
      <c r="C20" s="286"/>
      <c r="D20" s="286"/>
      <c r="E20" s="242"/>
      <c r="F20" s="291"/>
    </row>
    <row r="21" spans="1:6" ht="28.5" customHeight="1">
      <c r="A21" s="278">
        <f>A19+1</f>
        <v>6</v>
      </c>
      <c r="B21" s="290" t="s">
        <v>280</v>
      </c>
      <c r="C21" s="294" t="s">
        <v>281</v>
      </c>
      <c r="D21" s="286">
        <f>D15*0.1*0.4</f>
        <v>4.800000000000001</v>
      </c>
      <c r="E21" s="242"/>
      <c r="F21" s="291">
        <f>D21*E21</f>
        <v>0</v>
      </c>
    </row>
    <row r="22" spans="1:6" s="116" customFormat="1" ht="18.75" customHeight="1">
      <c r="A22" s="295"/>
      <c r="B22" s="296"/>
      <c r="C22" s="294"/>
      <c r="D22" s="297"/>
      <c r="E22" s="242"/>
      <c r="F22" s="291"/>
    </row>
    <row r="23" spans="1:6" ht="28.5" customHeight="1">
      <c r="A23" s="278">
        <f>A21+1</f>
        <v>7</v>
      </c>
      <c r="B23" s="290" t="s">
        <v>282</v>
      </c>
      <c r="C23" s="294" t="s">
        <v>281</v>
      </c>
      <c r="D23" s="286">
        <f>50*0.1*0.4</f>
        <v>2</v>
      </c>
      <c r="E23" s="242"/>
      <c r="F23" s="291">
        <f>D23*E23</f>
        <v>0</v>
      </c>
    </row>
    <row r="24" spans="1:6" s="115" customFormat="1" ht="12" customHeight="1">
      <c r="A24" s="278"/>
      <c r="B24" s="290"/>
      <c r="C24" s="286"/>
      <c r="D24" s="286"/>
      <c r="E24" s="242"/>
      <c r="F24" s="291"/>
    </row>
    <row r="25" spans="1:6" s="115" customFormat="1" ht="26.25" customHeight="1">
      <c r="A25" s="278">
        <f>A23+1</f>
        <v>8</v>
      </c>
      <c r="B25" s="290" t="s">
        <v>283</v>
      </c>
      <c r="C25" s="286" t="s">
        <v>204</v>
      </c>
      <c r="D25" s="286">
        <v>1</v>
      </c>
      <c r="E25" s="242"/>
      <c r="F25" s="291">
        <f>D25*E25</f>
        <v>0</v>
      </c>
    </row>
    <row r="26" spans="1:6" s="115" customFormat="1" ht="12" customHeight="1">
      <c r="A26" s="278"/>
      <c r="B26" s="290"/>
      <c r="C26" s="286"/>
      <c r="D26" s="286"/>
      <c r="E26" s="242"/>
      <c r="F26" s="291"/>
    </row>
    <row r="27" spans="1:6" s="115" customFormat="1" ht="26.25">
      <c r="A27" s="278">
        <f>A25+1</f>
        <v>9</v>
      </c>
      <c r="B27" s="290" t="s">
        <v>284</v>
      </c>
      <c r="C27" s="286" t="s">
        <v>203</v>
      </c>
      <c r="D27" s="286">
        <v>120</v>
      </c>
      <c r="E27" s="242"/>
      <c r="F27" s="291">
        <f>D27*E27</f>
        <v>0</v>
      </c>
    </row>
    <row r="28" spans="1:6" s="115" customFormat="1" ht="12.75">
      <c r="A28" s="278"/>
      <c r="B28" s="290"/>
      <c r="C28" s="286"/>
      <c r="D28" s="286">
        <v>120</v>
      </c>
      <c r="E28" s="242"/>
      <c r="F28" s="291"/>
    </row>
    <row r="29" spans="1:6" s="115" customFormat="1" ht="26.25">
      <c r="A29" s="278">
        <f>A27+1</f>
        <v>10</v>
      </c>
      <c r="B29" s="290" t="s">
        <v>285</v>
      </c>
      <c r="C29" s="286" t="s">
        <v>203</v>
      </c>
      <c r="D29" s="286">
        <v>320</v>
      </c>
      <c r="E29" s="242"/>
      <c r="F29" s="291">
        <f>D29*E29</f>
        <v>0</v>
      </c>
    </row>
    <row r="30" spans="1:6" s="115" customFormat="1" ht="12.75">
      <c r="A30" s="278"/>
      <c r="B30" s="290"/>
      <c r="C30" s="286"/>
      <c r="D30" s="286"/>
      <c r="E30" s="242"/>
      <c r="F30" s="291"/>
    </row>
    <row r="31" spans="1:6" s="115" customFormat="1" ht="52.5">
      <c r="A31" s="278">
        <f>A29+1</f>
        <v>11</v>
      </c>
      <c r="B31" s="290" t="s">
        <v>311</v>
      </c>
      <c r="C31" s="286" t="s">
        <v>2</v>
      </c>
      <c r="D31" s="286">
        <v>6</v>
      </c>
      <c r="E31" s="242"/>
      <c r="F31" s="291">
        <f>D31*E31</f>
        <v>0</v>
      </c>
    </row>
    <row r="32" spans="1:6" s="115" customFormat="1" ht="12.75">
      <c r="A32" s="283"/>
      <c r="B32" s="290"/>
      <c r="C32" s="286"/>
      <c r="D32" s="286"/>
      <c r="E32" s="242"/>
      <c r="F32" s="291"/>
    </row>
    <row r="33" spans="1:6" s="115" customFormat="1" ht="144.75">
      <c r="A33" s="278">
        <f>A31+1</f>
        <v>12</v>
      </c>
      <c r="B33" s="290" t="s">
        <v>286</v>
      </c>
      <c r="C33" s="286"/>
      <c r="D33" s="286">
        <v>5</v>
      </c>
      <c r="E33" s="242"/>
      <c r="F33" s="291">
        <f>D33*E33</f>
        <v>0</v>
      </c>
    </row>
    <row r="34" spans="1:6" s="115" customFormat="1" ht="12.75">
      <c r="A34" s="283"/>
      <c r="B34" s="290"/>
      <c r="C34" s="286"/>
      <c r="D34" s="286"/>
      <c r="E34" s="242"/>
      <c r="F34" s="291"/>
    </row>
    <row r="35" spans="1:6" s="115" customFormat="1" ht="118.5">
      <c r="A35" s="278">
        <f>A33+1</f>
        <v>13</v>
      </c>
      <c r="B35" s="290" t="s">
        <v>287</v>
      </c>
      <c r="C35" s="286" t="s">
        <v>202</v>
      </c>
      <c r="D35" s="286">
        <v>1</v>
      </c>
      <c r="E35" s="242"/>
      <c r="F35" s="291">
        <f>D35*E35</f>
        <v>0</v>
      </c>
    </row>
    <row r="36" spans="1:6" s="241" customFormat="1" ht="12.75">
      <c r="A36" s="292"/>
      <c r="B36" s="293"/>
      <c r="C36" s="286"/>
      <c r="D36" s="286"/>
      <c r="E36" s="242"/>
      <c r="F36" s="291"/>
    </row>
    <row r="37" spans="1:6" s="115" customFormat="1" ht="52.5">
      <c r="A37" s="278">
        <f>A35+1</f>
        <v>14</v>
      </c>
      <c r="B37" s="290" t="s">
        <v>205</v>
      </c>
      <c r="C37" s="286" t="s">
        <v>277</v>
      </c>
      <c r="D37" s="286">
        <v>1</v>
      </c>
      <c r="E37" s="242"/>
      <c r="F37" s="291">
        <f>D37*E37</f>
        <v>0</v>
      </c>
    </row>
    <row r="38" spans="1:6" s="115" customFormat="1" ht="12.75">
      <c r="A38" s="278"/>
      <c r="B38" s="290"/>
      <c r="C38" s="286"/>
      <c r="D38" s="286"/>
      <c r="E38" s="242"/>
      <c r="F38" s="291"/>
    </row>
    <row r="39" spans="1:6" s="115" customFormat="1" ht="26.25">
      <c r="A39" s="278">
        <f>A37+1</f>
        <v>15</v>
      </c>
      <c r="B39" s="290" t="s">
        <v>289</v>
      </c>
      <c r="C39" s="286" t="s">
        <v>204</v>
      </c>
      <c r="D39" s="286">
        <f>D11*0.1*0.4</f>
        <v>4.800000000000001</v>
      </c>
      <c r="E39" s="242"/>
      <c r="F39" s="291">
        <f>D39*E39</f>
        <v>0</v>
      </c>
    </row>
    <row r="40" spans="1:6" s="115" customFormat="1" ht="12.75">
      <c r="A40" s="278"/>
      <c r="B40" s="290"/>
      <c r="C40" s="286"/>
      <c r="D40" s="286"/>
      <c r="E40" s="242"/>
      <c r="F40" s="291"/>
    </row>
    <row r="41" spans="1:6" s="115" customFormat="1" ht="12.75">
      <c r="A41" s="278">
        <f>A39+1</f>
        <v>16</v>
      </c>
      <c r="B41" s="290" t="s">
        <v>206</v>
      </c>
      <c r="C41" s="286" t="s">
        <v>277</v>
      </c>
      <c r="D41" s="286">
        <v>1</v>
      </c>
      <c r="E41" s="242"/>
      <c r="F41" s="291">
        <f>D41*E41</f>
        <v>0</v>
      </c>
    </row>
    <row r="42" spans="1:6" s="241" customFormat="1" ht="12.75">
      <c r="A42" s="292"/>
      <c r="B42" s="293"/>
      <c r="C42" s="286"/>
      <c r="D42" s="286"/>
      <c r="E42" s="242"/>
      <c r="F42" s="291"/>
    </row>
    <row r="43" spans="1:6" s="115" customFormat="1" ht="12.75">
      <c r="A43" s="278"/>
      <c r="B43" s="298" t="s">
        <v>207</v>
      </c>
      <c r="C43" s="299"/>
      <c r="D43" s="300"/>
      <c r="E43" s="360"/>
      <c r="F43" s="302">
        <f>SUM(F11:F41)</f>
        <v>0</v>
      </c>
    </row>
    <row r="44" spans="1:6" s="241" customFormat="1" ht="12.75">
      <c r="A44" s="292"/>
      <c r="B44" s="293"/>
      <c r="C44" s="286"/>
      <c r="D44" s="286"/>
      <c r="E44" s="242"/>
      <c r="F44" s="291"/>
    </row>
    <row r="45" spans="1:6" s="241" customFormat="1" ht="12.75">
      <c r="A45" s="292"/>
      <c r="B45" s="293"/>
      <c r="C45" s="286"/>
      <c r="D45" s="286"/>
      <c r="E45" s="242"/>
      <c r="F45" s="291"/>
    </row>
    <row r="46" spans="1:6" s="243" customFormat="1" ht="12.75">
      <c r="A46" s="283" t="s">
        <v>208</v>
      </c>
      <c r="B46" s="289" t="s">
        <v>209</v>
      </c>
      <c r="C46" s="286"/>
      <c r="D46" s="286"/>
      <c r="E46" s="242"/>
      <c r="F46" s="291"/>
    </row>
    <row r="47" spans="1:6" s="241" customFormat="1" ht="12.75">
      <c r="A47" s="303"/>
      <c r="B47" s="293"/>
      <c r="C47" s="286"/>
      <c r="D47" s="286"/>
      <c r="E47" s="242"/>
      <c r="F47" s="291"/>
    </row>
    <row r="48" spans="1:6" s="244" customFormat="1" ht="316.5">
      <c r="A48" s="304">
        <v>1</v>
      </c>
      <c r="B48" s="305" t="s">
        <v>310</v>
      </c>
      <c r="C48" s="306"/>
      <c r="D48" s="306"/>
      <c r="E48" s="361"/>
      <c r="F48" s="307"/>
    </row>
    <row r="49" spans="1:6" s="244" customFormat="1" ht="171">
      <c r="A49" s="304"/>
      <c r="B49" s="305" t="s">
        <v>305</v>
      </c>
      <c r="C49" s="306" t="s">
        <v>2</v>
      </c>
      <c r="D49" s="306">
        <v>1</v>
      </c>
      <c r="E49" s="361"/>
      <c r="F49" s="307">
        <f>D49*E49</f>
        <v>0</v>
      </c>
    </row>
    <row r="50" spans="1:6" s="244" customFormat="1" ht="12.75">
      <c r="A50" s="308"/>
      <c r="B50" s="309"/>
      <c r="C50" s="306"/>
      <c r="D50" s="306"/>
      <c r="E50" s="361"/>
      <c r="F50" s="307"/>
    </row>
    <row r="51" spans="1:6" s="241" customFormat="1" ht="290.25">
      <c r="A51" s="278">
        <f>1+A48</f>
        <v>2</v>
      </c>
      <c r="B51" s="310" t="s">
        <v>304</v>
      </c>
      <c r="C51" s="286"/>
      <c r="D51" s="286"/>
      <c r="E51" s="242"/>
      <c r="F51" s="291"/>
    </row>
    <row r="52" spans="1:6" s="241" customFormat="1" ht="303">
      <c r="A52" s="278"/>
      <c r="B52" s="309" t="s">
        <v>306</v>
      </c>
      <c r="C52" s="286" t="s">
        <v>2</v>
      </c>
      <c r="D52" s="286">
        <v>1</v>
      </c>
      <c r="E52" s="242"/>
      <c r="F52" s="291">
        <f>D52*E52</f>
        <v>0</v>
      </c>
    </row>
    <row r="53" spans="1:6" s="241" customFormat="1" ht="12.75">
      <c r="A53" s="278"/>
      <c r="B53" s="310"/>
      <c r="C53" s="286"/>
      <c r="D53" s="286"/>
      <c r="E53" s="242"/>
      <c r="F53" s="291"/>
    </row>
    <row r="54" spans="1:6" s="241" customFormat="1" ht="290.25">
      <c r="A54" s="278">
        <f>1+A51</f>
        <v>3</v>
      </c>
      <c r="B54" s="309" t="s">
        <v>379</v>
      </c>
      <c r="C54" s="286"/>
      <c r="D54" s="286"/>
      <c r="E54" s="373"/>
      <c r="F54" s="374"/>
    </row>
    <row r="55" spans="1:6" s="241" customFormat="1" ht="228">
      <c r="A55" s="278"/>
      <c r="B55" s="375" t="s">
        <v>380</v>
      </c>
      <c r="C55" s="286" t="s">
        <v>2</v>
      </c>
      <c r="D55" s="286">
        <v>5</v>
      </c>
      <c r="E55" s="373"/>
      <c r="F55" s="374">
        <f>D55*E55</f>
        <v>0</v>
      </c>
    </row>
    <row r="56" spans="1:6" s="241" customFormat="1" ht="12.75">
      <c r="A56" s="278"/>
      <c r="B56" s="311"/>
      <c r="C56" s="286"/>
      <c r="D56" s="286"/>
      <c r="E56" s="242"/>
      <c r="F56" s="291"/>
    </row>
    <row r="57" spans="1:6" s="241" customFormat="1" ht="290.25">
      <c r="A57" s="278">
        <f>1+A54</f>
        <v>4</v>
      </c>
      <c r="B57" s="310" t="s">
        <v>292</v>
      </c>
      <c r="C57" s="286" t="s">
        <v>2</v>
      </c>
      <c r="D57" s="286">
        <v>5</v>
      </c>
      <c r="E57" s="242"/>
      <c r="F57" s="291">
        <f>D57*E57</f>
        <v>0</v>
      </c>
    </row>
    <row r="58" spans="1:6" s="241" customFormat="1" ht="12.75">
      <c r="A58" s="278"/>
      <c r="B58" s="311"/>
      <c r="C58" s="286"/>
      <c r="D58" s="286"/>
      <c r="E58" s="242"/>
      <c r="F58" s="291"/>
    </row>
    <row r="59" spans="1:6" s="115" customFormat="1" ht="39">
      <c r="A59" s="278">
        <f>A57+1</f>
        <v>5</v>
      </c>
      <c r="B59" s="290" t="s">
        <v>308</v>
      </c>
      <c r="C59" s="286" t="s">
        <v>203</v>
      </c>
      <c r="D59" s="286">
        <v>180</v>
      </c>
      <c r="E59" s="242"/>
      <c r="F59" s="291">
        <f>D59*E59</f>
        <v>0</v>
      </c>
    </row>
    <row r="60" spans="1:6" s="241" customFormat="1" ht="12.75">
      <c r="A60" s="283"/>
      <c r="B60" s="290"/>
      <c r="C60" s="286"/>
      <c r="D60" s="286"/>
      <c r="E60" s="242"/>
      <c r="F60" s="291"/>
    </row>
    <row r="61" spans="1:6" s="115" customFormat="1" ht="39">
      <c r="A61" s="278">
        <f>A59+1</f>
        <v>6</v>
      </c>
      <c r="B61" s="290" t="s">
        <v>307</v>
      </c>
      <c r="C61" s="286" t="s">
        <v>203</v>
      </c>
      <c r="D61" s="286">
        <v>220</v>
      </c>
      <c r="E61" s="242"/>
      <c r="F61" s="291">
        <f>D61*E61</f>
        <v>0</v>
      </c>
    </row>
    <row r="62" spans="1:6" s="115" customFormat="1" ht="12.75">
      <c r="A62" s="283"/>
      <c r="B62" s="290"/>
      <c r="C62" s="286"/>
      <c r="D62" s="286"/>
      <c r="E62" s="242"/>
      <c r="F62" s="291"/>
    </row>
    <row r="63" spans="1:6" s="115" customFormat="1" ht="66">
      <c r="A63" s="278">
        <f>A61+1</f>
        <v>7</v>
      </c>
      <c r="B63" s="290" t="s">
        <v>294</v>
      </c>
      <c r="C63" s="286" t="s">
        <v>203</v>
      </c>
      <c r="D63" s="286">
        <v>90</v>
      </c>
      <c r="E63" s="242"/>
      <c r="F63" s="291">
        <f>D63*E63</f>
        <v>0</v>
      </c>
    </row>
    <row r="64" spans="1:6" s="115" customFormat="1" ht="12.75">
      <c r="A64" s="278"/>
      <c r="B64" s="290"/>
      <c r="C64" s="286"/>
      <c r="D64" s="286"/>
      <c r="E64" s="242"/>
      <c r="F64" s="291"/>
    </row>
    <row r="65" spans="1:6" s="115" customFormat="1" ht="26.25">
      <c r="A65" s="278">
        <f>A63+1</f>
        <v>8</v>
      </c>
      <c r="B65" s="290" t="s">
        <v>295</v>
      </c>
      <c r="C65" s="286" t="s">
        <v>203</v>
      </c>
      <c r="D65" s="286">
        <v>150</v>
      </c>
      <c r="E65" s="242"/>
      <c r="F65" s="291">
        <f>D65*E65</f>
        <v>0</v>
      </c>
    </row>
    <row r="66" spans="1:6" s="115" customFormat="1" ht="12.75">
      <c r="A66" s="278"/>
      <c r="B66" s="290"/>
      <c r="C66" s="286"/>
      <c r="D66" s="286"/>
      <c r="E66" s="242"/>
      <c r="F66" s="291"/>
    </row>
    <row r="67" spans="1:6" s="115" customFormat="1" ht="12.75">
      <c r="A67" s="278">
        <f>A65+1</f>
        <v>9</v>
      </c>
      <c r="B67" s="290" t="s">
        <v>210</v>
      </c>
      <c r="C67" s="286" t="s">
        <v>2</v>
      </c>
      <c r="D67" s="286">
        <v>10</v>
      </c>
      <c r="E67" s="242"/>
      <c r="F67" s="291">
        <f>D67*E67</f>
        <v>0</v>
      </c>
    </row>
    <row r="68" spans="1:6" s="115" customFormat="1" ht="12.75">
      <c r="A68" s="278"/>
      <c r="B68" s="290"/>
      <c r="C68" s="286"/>
      <c r="D68" s="286"/>
      <c r="E68" s="242"/>
      <c r="F68" s="291"/>
    </row>
    <row r="69" spans="1:6" s="115" customFormat="1" ht="26.25">
      <c r="A69" s="278">
        <f>A67+1</f>
        <v>10</v>
      </c>
      <c r="B69" s="290" t="s">
        <v>211</v>
      </c>
      <c r="C69" s="286" t="s">
        <v>2</v>
      </c>
      <c r="D69" s="286">
        <v>11</v>
      </c>
      <c r="E69" s="242"/>
      <c r="F69" s="291">
        <f>D69*E69</f>
        <v>0</v>
      </c>
    </row>
    <row r="70" spans="1:6" s="115" customFormat="1" ht="12.75">
      <c r="A70" s="278"/>
      <c r="B70" s="312"/>
      <c r="C70" s="286"/>
      <c r="D70" s="286"/>
      <c r="E70" s="242"/>
      <c r="F70" s="291"/>
    </row>
    <row r="71" spans="1:6" s="115" customFormat="1" ht="26.25">
      <c r="A71" s="278">
        <f>A69+1</f>
        <v>11</v>
      </c>
      <c r="B71" s="312" t="s">
        <v>212</v>
      </c>
      <c r="C71" s="286" t="s">
        <v>2</v>
      </c>
      <c r="D71" s="286">
        <v>21</v>
      </c>
      <c r="E71" s="242"/>
      <c r="F71" s="291">
        <f>D71*E71</f>
        <v>0</v>
      </c>
    </row>
    <row r="72" spans="1:6" s="115" customFormat="1" ht="12.75">
      <c r="A72" s="292"/>
      <c r="B72" s="313"/>
      <c r="C72" s="286"/>
      <c r="D72" s="286"/>
      <c r="E72" s="242"/>
      <c r="F72" s="291"/>
    </row>
    <row r="73" spans="1:6" s="115" customFormat="1" ht="66">
      <c r="A73" s="278">
        <f>A71+1</f>
        <v>12</v>
      </c>
      <c r="B73" s="314" t="s">
        <v>296</v>
      </c>
      <c r="C73" s="315"/>
      <c r="D73" s="315"/>
      <c r="E73" s="362"/>
      <c r="F73" s="316"/>
    </row>
    <row r="74" spans="1:6" s="241" customFormat="1" ht="12.75">
      <c r="A74" s="317"/>
      <c r="B74" s="290"/>
      <c r="C74" s="286" t="s">
        <v>7</v>
      </c>
      <c r="D74" s="286">
        <v>10</v>
      </c>
      <c r="E74" s="363"/>
      <c r="F74" s="318">
        <f>D74*E74</f>
        <v>0</v>
      </c>
    </row>
    <row r="75" spans="1:6" s="115" customFormat="1" ht="12.75">
      <c r="A75" s="292"/>
      <c r="B75" s="313"/>
      <c r="C75" s="286"/>
      <c r="D75" s="286"/>
      <c r="E75" s="242"/>
      <c r="F75" s="291"/>
    </row>
    <row r="76" spans="1:6" s="115" customFormat="1" ht="66">
      <c r="A76" s="278">
        <f>A73+1</f>
        <v>13</v>
      </c>
      <c r="B76" s="314" t="s">
        <v>297</v>
      </c>
      <c r="C76" s="315"/>
      <c r="D76" s="315"/>
      <c r="E76" s="362"/>
      <c r="F76" s="316"/>
    </row>
    <row r="77" spans="1:6" s="241" customFormat="1" ht="12.75">
      <c r="A77" s="317"/>
      <c r="B77" s="290"/>
      <c r="C77" s="286" t="s">
        <v>7</v>
      </c>
      <c r="D77" s="286">
        <v>1</v>
      </c>
      <c r="E77" s="363"/>
      <c r="F77" s="318">
        <f>D77*E77</f>
        <v>0</v>
      </c>
    </row>
    <row r="78" spans="1:6" s="115" customFormat="1" ht="12.75">
      <c r="A78" s="319"/>
      <c r="B78" s="320"/>
      <c r="C78" s="286"/>
      <c r="D78" s="286"/>
      <c r="E78" s="242"/>
      <c r="F78" s="291"/>
    </row>
    <row r="79" spans="1:6" s="115" customFormat="1" ht="39">
      <c r="A79" s="278">
        <f>A76+1</f>
        <v>14</v>
      </c>
      <c r="B79" s="321" t="s">
        <v>298</v>
      </c>
      <c r="C79" s="286" t="s">
        <v>7</v>
      </c>
      <c r="D79" s="286">
        <v>11</v>
      </c>
      <c r="E79" s="242"/>
      <c r="F79" s="318">
        <f>D79*E79</f>
        <v>0</v>
      </c>
    </row>
    <row r="80" spans="1:6" s="241" customFormat="1" ht="12.75">
      <c r="A80" s="317"/>
      <c r="B80" s="321"/>
      <c r="C80" s="286"/>
      <c r="D80" s="286"/>
      <c r="E80" s="242"/>
      <c r="F80" s="318"/>
    </row>
    <row r="81" spans="1:6" s="115" customFormat="1" ht="52.5">
      <c r="A81" s="278">
        <f>A79+1</f>
        <v>15</v>
      </c>
      <c r="B81" s="321" t="s">
        <v>299</v>
      </c>
      <c r="C81" s="286" t="s">
        <v>2</v>
      </c>
      <c r="D81" s="286">
        <v>6</v>
      </c>
      <c r="E81" s="242"/>
      <c r="F81" s="318">
        <f>D81*E81</f>
        <v>0</v>
      </c>
    </row>
    <row r="82" spans="1:6" s="115" customFormat="1" ht="12.75">
      <c r="A82" s="278"/>
      <c r="B82" s="321"/>
      <c r="C82" s="286"/>
      <c r="D82" s="286"/>
      <c r="E82" s="242"/>
      <c r="F82" s="318"/>
    </row>
    <row r="83" spans="1:6" s="115" customFormat="1" ht="52.5">
      <c r="A83" s="278">
        <f>A81+1</f>
        <v>16</v>
      </c>
      <c r="B83" s="321" t="s">
        <v>381</v>
      </c>
      <c r="C83" s="286"/>
      <c r="D83" s="286"/>
      <c r="E83" s="373"/>
      <c r="F83" s="374"/>
    </row>
    <row r="84" spans="1:6" s="115" customFormat="1" ht="26.25">
      <c r="A84" s="487"/>
      <c r="B84" s="321" t="s">
        <v>382</v>
      </c>
      <c r="C84" s="376"/>
      <c r="D84" s="377"/>
      <c r="E84" s="378"/>
      <c r="F84" s="379"/>
    </row>
    <row r="85" spans="1:6" s="115" customFormat="1" ht="14.25">
      <c r="A85" s="487"/>
      <c r="B85" s="321" t="s">
        <v>383</v>
      </c>
      <c r="C85" s="376"/>
      <c r="D85" s="377"/>
      <c r="E85" s="378"/>
      <c r="F85" s="379"/>
    </row>
    <row r="86" spans="1:6" s="115" customFormat="1" ht="14.25">
      <c r="A86" s="487"/>
      <c r="B86" s="321" t="s">
        <v>384</v>
      </c>
      <c r="C86" s="376"/>
      <c r="D86" s="377"/>
      <c r="E86" s="378"/>
      <c r="F86" s="379"/>
    </row>
    <row r="87" spans="1:6" s="115" customFormat="1" ht="14.25">
      <c r="A87" s="487"/>
      <c r="B87" s="321" t="s">
        <v>385</v>
      </c>
      <c r="C87" s="376"/>
      <c r="D87" s="377"/>
      <c r="E87" s="378"/>
      <c r="F87" s="379"/>
    </row>
    <row r="88" spans="1:6" s="115" customFormat="1" ht="14.25">
      <c r="A88" s="487"/>
      <c r="B88" s="321" t="s">
        <v>386</v>
      </c>
      <c r="C88" s="376"/>
      <c r="D88" s="377"/>
      <c r="E88" s="378"/>
      <c r="F88" s="379"/>
    </row>
    <row r="89" spans="1:6" s="115" customFormat="1" ht="14.25">
      <c r="A89" s="487"/>
      <c r="B89" s="321" t="s">
        <v>387</v>
      </c>
      <c r="C89" s="376"/>
      <c r="D89" s="377"/>
      <c r="E89" s="378"/>
      <c r="F89" s="379"/>
    </row>
    <row r="90" spans="1:6" s="115" customFormat="1" ht="26.25">
      <c r="A90" s="487"/>
      <c r="B90" s="321" t="s">
        <v>388</v>
      </c>
      <c r="C90" s="380"/>
      <c r="D90" s="381"/>
      <c r="E90" s="382"/>
      <c r="F90" s="383"/>
    </row>
    <row r="91" spans="1:6" s="115" customFormat="1" ht="14.25">
      <c r="A91" s="487"/>
      <c r="B91" s="384"/>
      <c r="C91" s="385" t="s">
        <v>7</v>
      </c>
      <c r="D91" s="385">
        <v>1</v>
      </c>
      <c r="E91" s="386"/>
      <c r="F91" s="385">
        <f>D91*E91</f>
        <v>0</v>
      </c>
    </row>
    <row r="92" spans="1:6" s="115" customFormat="1" ht="12.75">
      <c r="A92" s="317"/>
      <c r="B92" s="321"/>
      <c r="C92" s="286"/>
      <c r="D92" s="286"/>
      <c r="E92" s="242"/>
      <c r="F92" s="318"/>
    </row>
    <row r="93" spans="1:6" s="115" customFormat="1" ht="26.25">
      <c r="A93" s="278">
        <f>A81+1</f>
        <v>16</v>
      </c>
      <c r="B93" s="290" t="s">
        <v>300</v>
      </c>
      <c r="C93" s="286" t="s">
        <v>2</v>
      </c>
      <c r="D93" s="286">
        <v>12</v>
      </c>
      <c r="E93" s="242"/>
      <c r="F93" s="318">
        <f>D93*E93</f>
        <v>0</v>
      </c>
    </row>
    <row r="94" spans="1:6" s="115" customFormat="1" ht="12.75">
      <c r="A94" s="317"/>
      <c r="B94" s="290"/>
      <c r="C94" s="286"/>
      <c r="D94" s="286"/>
      <c r="E94" s="242"/>
      <c r="F94" s="318"/>
    </row>
    <row r="95" spans="1:6" s="115" customFormat="1" ht="12.75">
      <c r="A95" s="278">
        <f>A93+1</f>
        <v>17</v>
      </c>
      <c r="B95" s="321" t="s">
        <v>213</v>
      </c>
      <c r="C95" s="286" t="s">
        <v>7</v>
      </c>
      <c r="D95" s="286">
        <v>1</v>
      </c>
      <c r="E95" s="242"/>
      <c r="F95" s="318">
        <f>D95*E95</f>
        <v>0</v>
      </c>
    </row>
    <row r="96" spans="1:6" s="115" customFormat="1" ht="12.75">
      <c r="A96" s="317"/>
      <c r="B96" s="322"/>
      <c r="C96" s="286"/>
      <c r="D96" s="286"/>
      <c r="E96" s="242"/>
      <c r="F96" s="291"/>
    </row>
    <row r="97" spans="1:6" s="115" customFormat="1" ht="12.75">
      <c r="A97" s="317"/>
      <c r="B97" s="323" t="s">
        <v>214</v>
      </c>
      <c r="C97" s="324"/>
      <c r="D97" s="324"/>
      <c r="E97" s="360"/>
      <c r="F97" s="302">
        <f>SUM(F49:F96)</f>
        <v>0</v>
      </c>
    </row>
    <row r="98" spans="1:6" ht="12.75">
      <c r="A98" s="317"/>
      <c r="B98" s="325"/>
      <c r="C98" s="286"/>
      <c r="D98" s="286"/>
      <c r="E98" s="242"/>
      <c r="F98" s="326"/>
    </row>
    <row r="99" spans="1:6" ht="12.75">
      <c r="A99" s="317"/>
      <c r="B99" s="327"/>
      <c r="C99" s="286"/>
      <c r="D99" s="286"/>
      <c r="E99" s="242"/>
      <c r="F99" s="291"/>
    </row>
    <row r="100" spans="1:6" ht="12.75">
      <c r="A100" s="283" t="s">
        <v>215</v>
      </c>
      <c r="B100" s="289" t="s">
        <v>216</v>
      </c>
      <c r="C100" s="286"/>
      <c r="D100" s="286"/>
      <c r="E100" s="242"/>
      <c r="F100" s="291"/>
    </row>
    <row r="101" spans="1:6" ht="12.75">
      <c r="A101" s="283"/>
      <c r="B101" s="328"/>
      <c r="C101" s="286"/>
      <c r="D101" s="286"/>
      <c r="E101" s="242"/>
      <c r="F101" s="291"/>
    </row>
    <row r="102" spans="1:6" ht="52.5">
      <c r="A102" s="317" t="s">
        <v>201</v>
      </c>
      <c r="B102" s="327" t="s">
        <v>217</v>
      </c>
      <c r="C102" s="286" t="s">
        <v>277</v>
      </c>
      <c r="D102" s="286">
        <v>1</v>
      </c>
      <c r="E102" s="242"/>
      <c r="F102" s="318">
        <f>D102*E102</f>
        <v>0</v>
      </c>
    </row>
    <row r="103" spans="1:6" ht="12.75">
      <c r="A103" s="317"/>
      <c r="B103" s="327"/>
      <c r="C103" s="286"/>
      <c r="D103" s="286"/>
      <c r="E103" s="242"/>
      <c r="F103" s="291"/>
    </row>
    <row r="104" spans="1:6" ht="26.25">
      <c r="A104" s="317" t="s">
        <v>208</v>
      </c>
      <c r="B104" s="327" t="s">
        <v>218</v>
      </c>
      <c r="C104" s="286"/>
      <c r="D104" s="286"/>
      <c r="E104" s="242"/>
      <c r="F104" s="291"/>
    </row>
    <row r="105" spans="1:6" ht="12.75">
      <c r="A105" s="278"/>
      <c r="B105" s="290" t="s">
        <v>219</v>
      </c>
      <c r="C105" s="329"/>
      <c r="D105" s="329"/>
      <c r="E105" s="364"/>
      <c r="F105" s="330"/>
    </row>
    <row r="106" spans="1:6" ht="12.75">
      <c r="A106" s="278"/>
      <c r="B106" s="290" t="s">
        <v>301</v>
      </c>
      <c r="C106" s="329"/>
      <c r="D106" s="329"/>
      <c r="E106" s="364"/>
      <c r="F106" s="330"/>
    </row>
    <row r="107" spans="1:6" ht="12.75">
      <c r="A107" s="278"/>
      <c r="B107" s="290" t="s">
        <v>220</v>
      </c>
      <c r="C107" s="329"/>
      <c r="D107" s="329"/>
      <c r="E107" s="364"/>
      <c r="F107" s="330"/>
    </row>
    <row r="108" spans="1:6" ht="12.75">
      <c r="A108" s="278"/>
      <c r="B108" s="314" t="s">
        <v>221</v>
      </c>
      <c r="C108" s="331"/>
      <c r="D108" s="332"/>
      <c r="E108" s="365"/>
      <c r="F108" s="333"/>
    </row>
    <row r="109" spans="1:6" ht="12.75">
      <c r="A109" s="278"/>
      <c r="B109" s="334"/>
      <c r="C109" s="286" t="s">
        <v>202</v>
      </c>
      <c r="D109" s="286">
        <v>1</v>
      </c>
      <c r="E109" s="242"/>
      <c r="F109" s="291">
        <f>D109*E109</f>
        <v>0</v>
      </c>
    </row>
    <row r="110" spans="1:6" ht="12.75">
      <c r="A110" s="278"/>
      <c r="B110" s="334"/>
      <c r="C110" s="286"/>
      <c r="D110" s="329"/>
      <c r="E110" s="242"/>
      <c r="F110" s="330"/>
    </row>
    <row r="111" spans="1:6" ht="12.75">
      <c r="A111" s="278" t="s">
        <v>215</v>
      </c>
      <c r="B111" s="288" t="s">
        <v>222</v>
      </c>
      <c r="C111" s="286" t="s">
        <v>277</v>
      </c>
      <c r="D111" s="286">
        <v>1</v>
      </c>
      <c r="E111" s="242"/>
      <c r="F111" s="291">
        <f>D111*E111</f>
        <v>0</v>
      </c>
    </row>
    <row r="112" spans="1:6" ht="12.75">
      <c r="A112" s="283"/>
      <c r="B112" s="288"/>
      <c r="C112" s="286"/>
      <c r="D112" s="286"/>
      <c r="E112" s="242"/>
      <c r="F112" s="291"/>
    </row>
    <row r="113" spans="1:6" ht="12.75">
      <c r="A113" s="278" t="s">
        <v>199</v>
      </c>
      <c r="B113" s="288" t="s">
        <v>223</v>
      </c>
      <c r="C113" s="286" t="s">
        <v>277</v>
      </c>
      <c r="D113" s="286">
        <v>1</v>
      </c>
      <c r="E113" s="242"/>
      <c r="F113" s="291">
        <f>D113*E113</f>
        <v>0</v>
      </c>
    </row>
    <row r="114" spans="1:6" ht="12.75">
      <c r="A114" s="278"/>
      <c r="B114" s="285"/>
      <c r="C114" s="335"/>
      <c r="D114" s="335"/>
      <c r="E114" s="336"/>
      <c r="F114" s="336"/>
    </row>
    <row r="115" spans="1:6" ht="12.75">
      <c r="A115" s="278"/>
      <c r="B115" s="337" t="s">
        <v>224</v>
      </c>
      <c r="C115" s="324"/>
      <c r="D115" s="324"/>
      <c r="E115" s="301"/>
      <c r="F115" s="302">
        <f>SUM(F102:F114)</f>
        <v>0</v>
      </c>
    </row>
    <row r="116" spans="1:6" ht="12.75">
      <c r="A116" s="278"/>
      <c r="B116" s="285"/>
      <c r="C116" s="335"/>
      <c r="D116" s="335"/>
      <c r="E116" s="336"/>
      <c r="F116" s="336"/>
    </row>
    <row r="117" spans="1:6" ht="15.75" thickBot="1">
      <c r="A117" s="283"/>
      <c r="B117" s="338"/>
      <c r="C117" s="335"/>
      <c r="D117" s="335"/>
      <c r="E117" s="336"/>
      <c r="F117" s="336"/>
    </row>
    <row r="118" spans="1:6" ht="15">
      <c r="A118" s="339"/>
      <c r="B118" s="340"/>
      <c r="C118" s="341"/>
      <c r="D118" s="341"/>
      <c r="E118" s="342"/>
      <c r="F118" s="343"/>
    </row>
    <row r="119" spans="1:6" ht="15">
      <c r="A119" s="443" t="s">
        <v>434</v>
      </c>
      <c r="B119" s="345" t="s">
        <v>225</v>
      </c>
      <c r="C119" s="286"/>
      <c r="D119" s="286"/>
      <c r="E119" s="291"/>
      <c r="F119" s="346"/>
    </row>
    <row r="120" spans="1:6" ht="12.75">
      <c r="A120" s="344"/>
      <c r="B120" s="347"/>
      <c r="C120" s="286"/>
      <c r="D120" s="286"/>
      <c r="E120" s="291"/>
      <c r="F120" s="346"/>
    </row>
    <row r="121" spans="1:6" ht="12.75">
      <c r="A121" s="344" t="s">
        <v>201</v>
      </c>
      <c r="B121" s="348" t="s">
        <v>200</v>
      </c>
      <c r="C121" s="286"/>
      <c r="D121" s="286"/>
      <c r="E121" s="291"/>
      <c r="F121" s="346">
        <f>F43</f>
        <v>0</v>
      </c>
    </row>
    <row r="122" spans="1:6" ht="12.75">
      <c r="A122" s="344"/>
      <c r="B122" s="348"/>
      <c r="C122" s="286"/>
      <c r="D122" s="286"/>
      <c r="E122" s="291"/>
      <c r="F122" s="346"/>
    </row>
    <row r="123" spans="1:6" ht="12.75">
      <c r="A123" s="344" t="s">
        <v>208</v>
      </c>
      <c r="B123" s="348" t="s">
        <v>209</v>
      </c>
      <c r="C123" s="286"/>
      <c r="D123" s="286"/>
      <c r="E123" s="291"/>
      <c r="F123" s="346">
        <f>F97</f>
        <v>0</v>
      </c>
    </row>
    <row r="124" spans="1:6" ht="12.75">
      <c r="A124" s="344"/>
      <c r="B124" s="348"/>
      <c r="C124" s="286"/>
      <c r="D124" s="286"/>
      <c r="E124" s="291"/>
      <c r="F124" s="346"/>
    </row>
    <row r="125" spans="1:6" ht="12.75">
      <c r="A125" s="344" t="s">
        <v>215</v>
      </c>
      <c r="B125" s="348" t="s">
        <v>216</v>
      </c>
      <c r="C125" s="286"/>
      <c r="D125" s="286"/>
      <c r="E125" s="291"/>
      <c r="F125" s="346">
        <f>F115</f>
        <v>0</v>
      </c>
    </row>
    <row r="126" spans="1:6" ht="12.75">
      <c r="A126" s="344"/>
      <c r="B126" s="347"/>
      <c r="C126" s="286"/>
      <c r="D126" s="286"/>
      <c r="E126" s="291"/>
      <c r="F126" s="346"/>
    </row>
    <row r="127" spans="1:6" ht="12.75">
      <c r="A127" s="344"/>
      <c r="B127" s="347"/>
      <c r="C127" s="349" t="s">
        <v>226</v>
      </c>
      <c r="D127" s="315"/>
      <c r="E127" s="350"/>
      <c r="F127" s="351">
        <f>SUM(F121:F125)</f>
        <v>0</v>
      </c>
    </row>
    <row r="128" spans="1:6" ht="12.75">
      <c r="A128" s="344"/>
      <c r="B128" s="347"/>
      <c r="C128" s="286"/>
      <c r="D128" s="286"/>
      <c r="E128" s="291"/>
      <c r="F128" s="346"/>
    </row>
    <row r="129" spans="1:6" ht="13.5" thickBot="1">
      <c r="A129" s="352"/>
      <c r="B129" s="353"/>
      <c r="C129" s="354"/>
      <c r="D129" s="355"/>
      <c r="E129" s="356"/>
      <c r="F129" s="357"/>
    </row>
    <row r="130" spans="1:6" ht="12.75">
      <c r="A130" s="283"/>
      <c r="B130" s="285"/>
      <c r="C130" s="335"/>
      <c r="D130" s="335"/>
      <c r="E130" s="358"/>
      <c r="F130" s="358"/>
    </row>
    <row r="131" spans="1:6" ht="12.75">
      <c r="A131" s="283"/>
      <c r="B131" s="387"/>
      <c r="C131" s="335"/>
      <c r="D131" s="335"/>
      <c r="E131" s="358"/>
      <c r="F131" s="358"/>
    </row>
    <row r="132" spans="1:6" ht="12.75">
      <c r="A132" s="283"/>
      <c r="B132" s="285"/>
      <c r="C132" s="335"/>
      <c r="D132" s="335"/>
      <c r="E132" s="358"/>
      <c r="F132" s="358"/>
    </row>
    <row r="133" spans="1:6" ht="12.75">
      <c r="A133" s="283"/>
      <c r="B133" s="387"/>
      <c r="C133" s="388"/>
      <c r="D133" s="388"/>
      <c r="E133" s="389"/>
      <c r="F133" s="389"/>
    </row>
    <row r="134" ht="12.75">
      <c r="B134" s="246"/>
    </row>
    <row r="135" spans="2:6" ht="12.75">
      <c r="B135" s="246"/>
      <c r="C135" s="247"/>
      <c r="D135" s="247"/>
      <c r="E135" s="248"/>
      <c r="F135" s="248"/>
    </row>
    <row r="136" ht="12.75">
      <c r="B136" s="246"/>
    </row>
    <row r="137" spans="2:6" ht="12.75">
      <c r="B137" s="246"/>
      <c r="C137" s="247"/>
      <c r="D137" s="247"/>
      <c r="E137" s="248"/>
      <c r="F137" s="248"/>
    </row>
    <row r="138" ht="12.75">
      <c r="B138" s="246"/>
    </row>
    <row r="139" spans="2:6" ht="12.75">
      <c r="B139" s="246"/>
      <c r="C139" s="247"/>
      <c r="D139" s="247"/>
      <c r="E139" s="248"/>
      <c r="F139" s="248"/>
    </row>
  </sheetData>
  <sheetProtection password="CC4B" sheet="1"/>
  <mergeCells count="2">
    <mergeCell ref="A2:F2"/>
    <mergeCell ref="A84:A91"/>
  </mergeCells>
  <printOptions/>
  <pageMargins left="0.7086614173228347" right="0.7086614173228347" top="0.7480314960629921" bottom="0.7480314960629921" header="0.31496062992125984" footer="0.31496062992125984"/>
  <pageSetup firstPageNumber="67" useFirstPageNumber="1" horizontalDpi="300" verticalDpi="300" orientation="portrait" paperSize="9" scale="94" r:id="rId1"/>
  <headerFooter alignWithMargins="0">
    <oddHeader>&amp;R&amp;"Times New Roman,Uobičajeno"&amp;8ZOP: KO - 2002
</oddHeader>
    <oddFooter>&amp;L&amp;"Times New Roman,Regular"&amp;7investitor:  GRAD ZADAR, Narodni trg 1, 23000 Zadar
građevina:  REKONSTRUKCIJA DIJELA ULICE KREŠIMIROVA OBALA- 1.-4. faza
mjesto i datum: Zadar, travanj 2023.&amp;R&amp;9str. &amp;P</oddFooter>
  </headerFooter>
  <rowBreaks count="6" manualBreakCount="6">
    <brk id="25" max="255" man="1"/>
    <brk id="43" max="255" man="1"/>
    <brk id="49" max="255" man="1"/>
    <brk id="55" max="255" man="1"/>
    <brk id="74" max="255" man="1"/>
    <brk id="9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dc:creator>
  <cp:keywords/>
  <dc:description/>
  <cp:lastModifiedBy>Darija Kruljac</cp:lastModifiedBy>
  <cp:lastPrinted>2023-07-19T11:22:52Z</cp:lastPrinted>
  <dcterms:created xsi:type="dcterms:W3CDTF">1997-07-08T12:11:51Z</dcterms:created>
  <dcterms:modified xsi:type="dcterms:W3CDTF">2023-07-25T07:41:25Z</dcterms:modified>
  <cp:category/>
  <cp:version/>
  <cp:contentType/>
  <cp:contentStatus/>
</cp:coreProperties>
</file>